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70" windowWidth="20730" windowHeight="7710" tabRatio="939" firstSheet="5" activeTab="14"/>
  </bookViews>
  <sheets>
    <sheet name="Разд.I и II" sheetId="13" r:id="rId1"/>
    <sheet name="Разд.III" sheetId="14" r:id="rId2"/>
    <sheet name="Разд.IV" sheetId="15" r:id="rId3"/>
    <sheet name="Разд.V и VI" sheetId="16" r:id="rId4"/>
    <sheet name="Разд.VII и VIII" sheetId="17" r:id="rId5"/>
    <sheet name="Разд.IX" sheetId="18" r:id="rId6"/>
    <sheet name="стр. 1 зп" sheetId="1" r:id="rId7"/>
    <sheet name="стр. 1 зп Указ ОБ" sheetId="21" r:id="rId8"/>
    <sheet name="стр. 1 зп Указ МБ" sheetId="22" r:id="rId9"/>
    <sheet name="стр.2_5 (местный бюджет)" sheetId="3" r:id="rId10"/>
    <sheet name=" земля" sheetId="7" r:id="rId11"/>
    <sheet name="проезд в отпуск" sheetId="11" r:id="rId12"/>
    <sheet name="стр.2_5 (профразвитие)" sheetId="12" r:id="rId13"/>
    <sheet name="одаренка" sheetId="6" r:id="rId14"/>
    <sheet name="энергоэффективность" sheetId="24" r:id="rId15"/>
  </sheets>
  <definedNames>
    <definedName name="_xlnm.Print_Area" localSheetId="10">' земля'!$A$1:$DA$14</definedName>
    <definedName name="_xlnm.Print_Area" localSheetId="13">одаренка!$A$1:$DA$15</definedName>
    <definedName name="_xlnm.Print_Area" localSheetId="11">'проезд в отпуск'!$A$1:$DA$13</definedName>
    <definedName name="_xlnm.Print_Area" localSheetId="6">'стр. 1 зп'!$A$1:$FE$27</definedName>
    <definedName name="_xlnm.Print_Area" localSheetId="8">'стр. 1 зп Указ МБ'!$A$1:$FE$24</definedName>
    <definedName name="_xlnm.Print_Area" localSheetId="7">'стр. 1 зп Указ ОБ'!$A$1:$FE$24</definedName>
    <definedName name="_xlnm.Print_Area" localSheetId="9">'стр.2_5 (местный бюджет)'!$A$3:$DA$155</definedName>
    <definedName name="_xlnm.Print_Area" localSheetId="12">'стр.2_5 (профразвитие)'!$A$1:$DA$24</definedName>
    <definedName name="_xlnm.Print_Area" localSheetId="14">энергоэффективность!$A$1:$DA$16</definedName>
  </definedNames>
  <calcPr calcId="145621"/>
</workbook>
</file>

<file path=xl/calcChain.xml><?xml version="1.0" encoding="utf-8"?>
<calcChain xmlns="http://schemas.openxmlformats.org/spreadsheetml/2006/main">
  <c r="AC13" i="14" l="1"/>
  <c r="AC11" i="14"/>
  <c r="AW13" i="15" l="1"/>
  <c r="Y13" i="15"/>
  <c r="CL116" i="3" l="1"/>
  <c r="BM13" i="15" l="1"/>
  <c r="BE13" i="15"/>
  <c r="AO13" i="15"/>
  <c r="AG13" i="15"/>
  <c r="AC10" i="14"/>
  <c r="AC19" i="14" l="1"/>
  <c r="AC24" i="14"/>
  <c r="AC25" i="14"/>
  <c r="AC31" i="14"/>
  <c r="AC35" i="14"/>
  <c r="AC38" i="14"/>
  <c r="AC39" i="14"/>
  <c r="AC9" i="14"/>
  <c r="CJ15" i="24" l="1"/>
  <c r="AR37" i="14" s="1"/>
  <c r="AR30" i="14" s="1"/>
  <c r="CJ13" i="6" l="1"/>
  <c r="CJ8" i="12"/>
  <c r="CJ155" i="3" l="1"/>
  <c r="CJ145" i="3"/>
  <c r="CL115" i="3"/>
  <c r="CL118" i="3" s="1"/>
  <c r="AO26" i="1" l="1"/>
  <c r="EO26" i="1" s="1"/>
  <c r="AO25" i="1"/>
  <c r="EO25" i="1" s="1"/>
  <c r="CQ24" i="1"/>
  <c r="BF24" i="1"/>
  <c r="AO23" i="1"/>
  <c r="EO23" i="1" s="1"/>
  <c r="AO22" i="1"/>
  <c r="EO22" i="1" s="1"/>
  <c r="AI20" i="14" l="1"/>
  <c r="AC20" i="14" s="1"/>
  <c r="AI21" i="14"/>
  <c r="AC21" i="14" s="1"/>
  <c r="AO24" i="1"/>
  <c r="EO24" i="1" s="1"/>
  <c r="EO27" i="1" l="1"/>
  <c r="AO22" i="22"/>
  <c r="EO22" i="22" s="1"/>
  <c r="EO24" i="22" s="1"/>
  <c r="AO22" i="21"/>
  <c r="EO22" i="21" s="1"/>
  <c r="AI18" i="14" s="1"/>
  <c r="AC18" i="14" l="1"/>
  <c r="AI17" i="14"/>
  <c r="AC17" i="14" s="1"/>
  <c r="EO24" i="21"/>
  <c r="BW26" i="3" s="1"/>
  <c r="BW31" i="3" l="1"/>
  <c r="CJ136" i="3" l="1"/>
  <c r="BT30" i="14" l="1"/>
  <c r="BT26" i="14"/>
  <c r="BT24" i="14"/>
  <c r="BT17" i="14"/>
  <c r="BT16" i="14"/>
  <c r="BB24" i="14"/>
  <c r="BB17" i="14"/>
  <c r="BB16" i="14" s="1"/>
  <c r="BB15" i="14" s="1"/>
  <c r="BT15" i="14" l="1"/>
  <c r="BT14" i="14" s="1"/>
  <c r="AC14" i="14" s="1"/>
  <c r="DF151" i="3"/>
  <c r="DF152" i="3"/>
  <c r="DF153" i="3"/>
  <c r="DF154" i="3"/>
  <c r="CM31" i="3" l="1"/>
  <c r="CM26" i="3"/>
  <c r="CM25" i="3" s="1"/>
  <c r="CL101" i="3"/>
  <c r="CL100" i="3"/>
  <c r="CJ19" i="3"/>
  <c r="DE19" i="3" l="1"/>
  <c r="AI22" i="14"/>
  <c r="BW34" i="3"/>
  <c r="BW37" i="3" l="1"/>
  <c r="CM37" i="3" s="1"/>
  <c r="CM34" i="3"/>
  <c r="CM30" i="3" s="1"/>
  <c r="CM38" i="3" l="1"/>
  <c r="DE145" i="3"/>
  <c r="AI37" i="14" s="1"/>
  <c r="AC37" i="14" s="1"/>
  <c r="DE38" i="3" l="1"/>
  <c r="AI23" i="14" s="1"/>
  <c r="CJ23" i="12"/>
  <c r="DI23" i="12" s="1"/>
  <c r="AI16" i="14" l="1"/>
  <c r="AC23" i="14"/>
  <c r="CJ10" i="12"/>
  <c r="DI10" i="12" s="1"/>
  <c r="CJ10" i="11"/>
  <c r="CJ12" i="11" s="1"/>
  <c r="CE13" i="7"/>
  <c r="CJ15" i="6"/>
  <c r="DF15" i="6" s="1"/>
  <c r="DJ12" i="11" l="1"/>
  <c r="AR22" i="14"/>
  <c r="DE13" i="7"/>
  <c r="AR27" i="14"/>
  <c r="AC27" i="14" s="1"/>
  <c r="DE118" i="3"/>
  <c r="AI34" i="14" s="1"/>
  <c r="AR16" i="14" l="1"/>
  <c r="AC22" i="14"/>
  <c r="AC34" i="14"/>
  <c r="AR26" i="14"/>
  <c r="BT109" i="3"/>
  <c r="BD109" i="3"/>
  <c r="AR15" i="14" l="1"/>
  <c r="AC16" i="14"/>
  <c r="CJ52" i="3"/>
  <c r="DE87" i="3"/>
  <c r="AI28" i="14" s="1"/>
  <c r="AC28" i="14" s="1"/>
  <c r="CJ86" i="3"/>
  <c r="DE86" i="3" s="1"/>
  <c r="AI29" i="14" s="1"/>
  <c r="AC29" i="14" s="1"/>
  <c r="DF155" i="3"/>
  <c r="AI40" i="14" s="1"/>
  <c r="AC40" i="14" s="1"/>
  <c r="DE136" i="3"/>
  <c r="AI36" i="14" s="1"/>
  <c r="AC36" i="14" s="1"/>
  <c r="CJ109" i="3"/>
  <c r="DE109" i="3" s="1"/>
  <c r="AI33" i="14" s="1"/>
  <c r="AC33" i="14" s="1"/>
  <c r="CL102" i="3"/>
  <c r="DE102" i="3" s="1"/>
  <c r="AI32" i="14" s="1"/>
  <c r="AC32" i="14" l="1"/>
  <c r="AI30" i="14"/>
  <c r="AC30" i="14" s="1"/>
  <c r="AI26" i="14"/>
  <c r="AC26" i="14" s="1"/>
  <c r="DE52" i="3"/>
  <c r="CJ88" i="3"/>
  <c r="AI15" i="14" l="1"/>
  <c r="AC15" i="14" s="1"/>
  <c r="DE88" i="3"/>
  <c r="CM157" i="3"/>
  <c r="CM161" i="3" s="1"/>
  <c r="CM164" i="3" s="1"/>
</calcChain>
</file>

<file path=xl/sharedStrings.xml><?xml version="1.0" encoding="utf-8"?>
<sst xmlns="http://schemas.openxmlformats.org/spreadsheetml/2006/main" count="824" uniqueCount="413">
  <si>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</si>
  <si>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</si>
  <si>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</si>
  <si>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Рекомендуемый образец</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</si>
  <si>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</si>
  <si>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</si>
  <si>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</si>
  <si>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</si>
  <si>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</si>
  <si>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</si>
  <si>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</si>
  <si>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</si>
  <si>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</si>
  <si>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</si>
  <si>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</si>
  <si>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</si>
  <si>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</si>
  <si>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в том числе:</t>
  </si>
  <si>
    <t>по должностному окладу</t>
  </si>
  <si>
    <t>по выплатам компенсационного характера</t>
  </si>
  <si>
    <t>по выплатам стимулирующего характера</t>
  </si>
  <si>
    <t>МОП</t>
  </si>
  <si>
    <t xml:space="preserve">Итого: </t>
  </si>
  <si>
    <t>х</t>
  </si>
  <si>
    <t>111</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</si>
  <si>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</si>
  <si>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</si>
  <si>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</si>
  <si>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</si>
  <si>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</si>
  <si>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</si>
  <si>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6. Расчет (обоснование) расходов на закупку товаров, работ, услуг</t>
  </si>
  <si>
    <t>6.1. Расчет (обоснование) расходов на оплату услуг связи</t>
  </si>
  <si>
    <t>Наименование расходов</t>
  </si>
  <si>
    <t>Количество номеров</t>
  </si>
  <si>
    <t>Количество платежей в год</t>
  </si>
  <si>
    <t>Стоимость за единицу, руб.</t>
  </si>
  <si>
    <t>1</t>
  </si>
  <si>
    <t>Оказание услуг телефонной связи</t>
  </si>
  <si>
    <t>2</t>
  </si>
  <si>
    <t>Оказание услуг междугородной и международной связи</t>
  </si>
  <si>
    <t>3</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</si>
  <si>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</si>
  <si>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</si>
  <si>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</si>
  <si>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</si>
  <si>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</si>
  <si>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</si>
  <si>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Наименование показателя</t>
  </si>
  <si>
    <t>Размер потребления ресурсов</t>
  </si>
  <si>
    <t>Тариф 
(с учетом НДС), руб.</t>
  </si>
  <si>
    <t>Индексация, 
%</t>
  </si>
  <si>
    <t>Сумма, руб. 
(гр. 4 x гр. 5 x 
гр. 6)</t>
  </si>
  <si>
    <t>Поставка электрической энергии</t>
  </si>
  <si>
    <t>Отпуск тепловой энергии и теплоносителя</t>
  </si>
  <si>
    <t>Оказание услуг по холодному водоснабжению и водоотведению</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</si>
  <si>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</si>
  <si>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</si>
  <si>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</si>
  <si>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</si>
  <si>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</si>
  <si>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</si>
  <si>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</si>
  <si>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</si>
  <si>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Оказание санитарно-эпидемиологических услуг по дератизации, дезинсекции и дезинфекции</t>
  </si>
  <si>
    <t>4</t>
  </si>
  <si>
    <t>5</t>
  </si>
  <si>
    <t>Проведение периодических медосмотров</t>
  </si>
  <si>
    <t>6.6. Расчет (обоснование) расходов на оплату прочих работ, услуг</t>
  </si>
  <si>
    <t>Количество договоров</t>
  </si>
  <si>
    <t>Стоимость 
услуги, руб.</t>
  </si>
  <si>
    <t>6.7. Расчет (обоснование) расходов на приобретение основных средств, материальных запасов</t>
  </si>
  <si>
    <t>Средняя стоимость, руб.</t>
  </si>
  <si>
    <t>Сумма, руб. 
(гр. 2 x гр. 3)</t>
  </si>
  <si>
    <t>Приобретение канцелярских товаров</t>
  </si>
  <si>
    <t>Приобретение медикаментов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</si>
  <si>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</si>
  <si>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</si>
  <si>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</si>
  <si>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</si>
  <si>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</si>
  <si>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</si>
  <si>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</si>
  <si>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</si>
  <si>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</si>
  <si>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</si>
  <si>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</si>
  <si>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</si>
  <si>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</si>
  <si>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</si>
  <si>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</si>
  <si>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</si>
  <si>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</si>
  <si>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</si>
  <si>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</si>
  <si>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</si>
  <si>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</si>
  <si>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</si>
  <si>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</si>
  <si>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</si>
  <si>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</si>
  <si>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</si>
  <si>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</si>
  <si>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</si>
  <si>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</si>
  <si>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</si>
  <si>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</si>
  <si>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</si>
  <si>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Налоговая база, руб.</t>
  </si>
  <si>
    <t>Ставка налога, 
%</t>
  </si>
  <si>
    <t>Сумма исчисленного 
налога, подлежащего 
уплате, руб. 
(гр. 3 x гр. 4 / 100)</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</si>
  <si>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</si>
  <si>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</si>
  <si>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112</t>
  </si>
  <si>
    <t>уплата пеней</t>
  </si>
  <si>
    <t>единовременная выплата молодому специалисту</t>
  </si>
  <si>
    <t xml:space="preserve">Земельный налог </t>
  </si>
  <si>
    <t>Компенсация расходов на оплату стоимости проезда и провоза багажа к месту использования отпуска и обратно</t>
  </si>
  <si>
    <t xml:space="preserve">003 0702 7120114020 </t>
  </si>
  <si>
    <t>244</t>
  </si>
  <si>
    <t>обучение сотрудников</t>
  </si>
  <si>
    <t>852</t>
  </si>
  <si>
    <t>853</t>
  </si>
  <si>
    <t>зп</t>
  </si>
  <si>
    <t>итого</t>
  </si>
  <si>
    <t>Приложение</t>
  </si>
  <si>
    <t>к Порядку составления и утверждения плана финансово-хозяйственной 
деятельности федеральных государственных учреждений, 
находящихся в ведении Министерства образования и науки Российской Федерации, 
утвержденному приказом Минобрнауки России от 16.06.2016 N 717</t>
  </si>
  <si>
    <t>УТВЕРЖДАЮ</t>
  </si>
  <si>
    <t>(должность лица, утверждающего документ)</t>
  </si>
  <si>
    <t xml:space="preserve">МП </t>
  </si>
  <si>
    <t>(подпись, расшифровка подписи)</t>
  </si>
  <si>
    <t>"</t>
  </si>
  <si>
    <t xml:space="preserve"> г.</t>
  </si>
  <si>
    <t>План финансово-хозяйственной деятельности</t>
  </si>
  <si>
    <t>на 20</t>
  </si>
  <si>
    <t xml:space="preserve"> г. и плановый период 20</t>
  </si>
  <si>
    <t>и 20</t>
  </si>
  <si>
    <t xml:space="preserve"> годов</t>
  </si>
  <si>
    <t>(составляется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t>
  </si>
  <si>
    <t>(наименование учреждения (подразделения)</t>
  </si>
  <si>
    <t>Коды</t>
  </si>
  <si>
    <t>Дата</t>
  </si>
  <si>
    <t>Дата предыдущего утверждения плана</t>
  </si>
  <si>
    <t>(адрес фактического местонахождения учреждения (подразделения)</t>
  </si>
  <si>
    <t>по ОКПО</t>
  </si>
  <si>
    <t>Минобрнауки России</t>
  </si>
  <si>
    <t>074</t>
  </si>
  <si>
    <t>ИНН</t>
  </si>
  <si>
    <t>КПП</t>
  </si>
  <si>
    <t>единица измерения по ОКЕИ</t>
  </si>
  <si>
    <t>383</t>
  </si>
  <si>
    <t>код по реестру участников бюджетного
процесса, а также юридических лиц, не
являющихся участниками бюджетного
процесса</t>
  </si>
  <si>
    <t>I. Сведения о деятельности федерального государственного учреждения (подразделения)</t>
  </si>
  <si>
    <r>
      <t>_____</t>
    </r>
    <r>
      <rPr>
        <sz val="11"/>
        <rFont val="Times New Roman"/>
        <family val="1"/>
        <charset val="204"/>
      </rPr>
      <t>1.1.</t>
    </r>
    <r>
      <rPr>
        <sz val="11"/>
        <color indexed="9"/>
        <rFont val="Times New Roman"/>
        <family val="1"/>
        <charset val="204"/>
      </rPr>
      <t>_</t>
    </r>
    <r>
      <rPr>
        <sz val="11"/>
        <rFont val="Times New Roman"/>
        <family val="1"/>
        <charset val="204"/>
      </rPr>
      <t>Цели деятельности учреждения (подразделения):</t>
    </r>
  </si>
  <si>
    <r>
      <t>_____</t>
    </r>
    <r>
      <rPr>
        <sz val="11"/>
        <rFont val="Times New Roman"/>
        <family val="1"/>
        <charset val="204"/>
      </rPr>
      <t>1.2.</t>
    </r>
    <r>
      <rPr>
        <sz val="11"/>
        <color indexed="9"/>
        <rFont val="Times New Roman"/>
        <family val="1"/>
        <charset val="204"/>
      </rPr>
      <t>_</t>
    </r>
    <r>
      <rPr>
        <sz val="11"/>
        <rFont val="Times New Roman"/>
        <family val="1"/>
        <charset val="204"/>
      </rPr>
      <t>Основные виды деятельности федерального государственного учреждения (подразделения):</t>
    </r>
  </si>
  <si>
    <r>
      <t>_____</t>
    </r>
    <r>
      <rPr>
        <sz val="11"/>
        <rFont val="Times New Roman"/>
        <family val="1"/>
        <charset val="204"/>
      </rPr>
      <t>1.3.</t>
    </r>
    <r>
      <rPr>
        <sz val="11"/>
        <color indexed="9"/>
        <rFont val="Times New Roman"/>
        <family val="1"/>
        <charset val="204"/>
      </rPr>
      <t>_</t>
    </r>
    <r>
      <rPr>
        <sz val="11"/>
        <rFont val="Times New Roman"/>
        <family val="1"/>
        <charset val="204"/>
      </rPr>
      <t>Перечень услуг (работ), относящихся в соответствии с уставом федерального государственного учреждения (положением подразделения) к его основным видам деятельности, предоставление которых для физических и юридических лиц осуществляется в том числе за плату:</t>
    </r>
  </si>
  <si>
    <r>
      <t>_____</t>
    </r>
    <r>
      <rPr>
        <sz val="11"/>
        <rFont val="Times New Roman"/>
        <family val="1"/>
        <charset val="204"/>
      </rPr>
      <t>1.4.</t>
    </r>
    <r>
      <rPr>
        <sz val="11"/>
        <color indexed="9"/>
        <rFont val="Times New Roman"/>
        <family val="1"/>
        <charset val="204"/>
      </rPr>
      <t>_</t>
    </r>
    <r>
      <rPr>
        <sz val="11"/>
        <rFont val="Times New Roman"/>
        <family val="1"/>
        <charset val="204"/>
      </rPr>
      <t>Общая балансовая стоимость недвижимого государственного имущества на последнюю отчетную дату, предшествующую дате составления Плана финансово-хозяйственной деятельности (далее</t>
    </r>
    <r>
      <rPr>
        <sz val="11"/>
        <color indexed="9"/>
        <rFont val="Times New Roman"/>
        <family val="1"/>
        <charset val="204"/>
      </rPr>
      <t>.</t>
    </r>
    <r>
      <rPr>
        <sz val="11"/>
        <rFont val="Times New Roman"/>
        <family val="1"/>
        <charset val="204"/>
      </rPr>
      <t>- План) (в разрезе стоимости имущества, закрепленного собственником имущества за учреждением на праве оперативного управления; приобретенного учреждением (подразделением) за счет выделенных собственником имущества учреждения средств; приобретенного учреждением (подразделением) за счет доходов, полученных от иной приносящей доход деятельности):</t>
    </r>
  </si>
  <si>
    <r>
      <t>_____</t>
    </r>
    <r>
      <rPr>
        <sz val="11"/>
        <rFont val="Times New Roman"/>
        <family val="1"/>
        <charset val="204"/>
      </rPr>
      <t>1.5.</t>
    </r>
    <r>
      <rPr>
        <sz val="11"/>
        <color indexed="9"/>
        <rFont val="Times New Roman"/>
        <family val="1"/>
        <charset val="204"/>
      </rPr>
      <t>_</t>
    </r>
    <r>
      <rPr>
        <sz val="11"/>
        <rFont val="Times New Roman"/>
        <family val="1"/>
        <charset val="204"/>
      </rPr>
      <t>Общая балансовая стоимость движимого государственного имущества на последнюю отчетную дату, предшествующую дате составления Плана, в том числе балансовая стоимость особо ценного движимого имущества:</t>
    </r>
  </si>
  <si>
    <t>II. Показатели финансового состояния федерального государственного учреждения
(подразделения)</t>
  </si>
  <si>
    <t xml:space="preserve">на </t>
  </si>
  <si>
    <t>(последняя отчетная дата)</t>
  </si>
  <si>
    <t>N
п/п</t>
  </si>
  <si>
    <t>Сумма, рублей</t>
  </si>
  <si>
    <t>Нефинансовые активы, всего:</t>
  </si>
  <si>
    <t>из них:
недвижимое имущество, всего:</t>
  </si>
  <si>
    <t>в том числе: остаточная стоимость</t>
  </si>
  <si>
    <t>особо ценное движимое имущество, всего:</t>
  </si>
  <si>
    <t>Финансовые активы, всего:</t>
  </si>
  <si>
    <t>из них:
денежные средства учреждения, всего</t>
  </si>
  <si>
    <t>из них:
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</si>
  <si>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</si>
  <si>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</si>
  <si>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всего:</t>
  </si>
  <si>
    <t>из них:
дебиторская задолженность по доходам</t>
  </si>
  <si>
    <t>дебиторская задолженность по расходам</t>
  </si>
  <si>
    <t>иная дебиторская задолженность</t>
  </si>
  <si>
    <t>Обязательства, всего:</t>
  </si>
  <si>
    <t>из них:
долговые обязательства</t>
  </si>
  <si>
    <t>кредиторская задолженность, всего:</t>
  </si>
  <si>
    <t>из них:
кредиторская задолженность за счет субсидии на финансовое обеспечение выполнения государственного задания</t>
  </si>
  <si>
    <t>кредиторская задолженность за счет поступлений от оказания услуг (выполнения работ) на платной основе и от иной приносящей доход деятельности</t>
  </si>
  <si>
    <t>в том числе:
просроченная кредиторская задолженность</t>
  </si>
  <si>
    <t>III. Показатели по поступлениям, выплатам и источникам дефицита средств федерального государственного учреждения
(подразделения)</t>
  </si>
  <si>
    <t>на</t>
  </si>
  <si>
    <t>20</t>
  </si>
  <si>
    <t>Наименование показателя*</t>
  </si>
  <si>
    <t>Код строки</t>
  </si>
  <si>
    <t>Код по бюджетной классификации Российской Федерации</t>
  </si>
  <si>
    <t>Объем финансового обеспечения, рублей (с точностью до двух знаков после запятой - 0,00)</t>
  </si>
  <si>
    <t>Всего</t>
  </si>
  <si>
    <t>Субсидии на осуществление капитальных вложений</t>
  </si>
  <si>
    <t>Средства обязательного медицинского страхования</t>
  </si>
  <si>
    <t>Из них гранты</t>
  </si>
  <si>
    <t>Остаток средств на начало года</t>
  </si>
  <si>
    <t>001</t>
  </si>
  <si>
    <t>Х</t>
  </si>
  <si>
    <t>Поступления от доходов**, всего:</t>
  </si>
  <si>
    <t>004</t>
  </si>
  <si>
    <t>от оказания услуг (выполнения работ)</t>
  </si>
  <si>
    <t>008</t>
  </si>
  <si>
    <t>130</t>
  </si>
  <si>
    <t>от прочих видов деятельности</t>
  </si>
  <si>
    <t>024</t>
  </si>
  <si>
    <t>иные субсидии, предоставленные из бюджета</t>
  </si>
  <si>
    <t>029</t>
  </si>
  <si>
    <t>180</t>
  </si>
  <si>
    <t>прочие поступления</t>
  </si>
  <si>
    <t>036</t>
  </si>
  <si>
    <t>Выплаты по расходам, всего:</t>
  </si>
  <si>
    <t>037</t>
  </si>
  <si>
    <t>в том числе:
выплаты персоналу</t>
  </si>
  <si>
    <t>038</t>
  </si>
  <si>
    <t>100</t>
  </si>
  <si>
    <t>из них:
фонд оплаты труда</t>
  </si>
  <si>
    <t>039</t>
  </si>
  <si>
    <t>в том числе:
педагогических работников</t>
  </si>
  <si>
    <t>040</t>
  </si>
  <si>
    <t>прочего основного
персонала</t>
  </si>
  <si>
    <t>044</t>
  </si>
  <si>
    <t>административно-управленческого персонала</t>
  </si>
  <si>
    <t>045</t>
  </si>
  <si>
    <t>вспомогательного персонала</t>
  </si>
  <si>
    <t>046</t>
  </si>
  <si>
    <t>иные выплаты персоналу учреждений, за исключением фонда оплаты труда</t>
  </si>
  <si>
    <t>047</t>
  </si>
  <si>
    <t>взносы по обязательному социальному страхованию
на выплаты по оплате труда работников и иные
выплаты работникам учреждений</t>
  </si>
  <si>
    <t>049</t>
  </si>
  <si>
    <t>119</t>
  </si>
  <si>
    <t>социальные и иные выплаты населению</t>
  </si>
  <si>
    <t>052</t>
  </si>
  <si>
    <t>300</t>
  </si>
  <si>
    <t>из них:
социальные выплаты гражданам, кроме публичных нормативных социальных выплат</t>
  </si>
  <si>
    <t>053</t>
  </si>
  <si>
    <t>320</t>
  </si>
  <si>
    <t>уплата налогов, сборов и иных платежей</t>
  </si>
  <si>
    <t>061</t>
  </si>
  <si>
    <t>850</t>
  </si>
  <si>
    <t>из них:
налог на имущество и земельный налог</t>
  </si>
  <si>
    <t>062</t>
  </si>
  <si>
    <t>851</t>
  </si>
  <si>
    <t>уплата прочих налогов и сборов</t>
  </si>
  <si>
    <t>063</t>
  </si>
  <si>
    <t>уплата иных платежей</t>
  </si>
  <si>
    <t>064</t>
  </si>
  <si>
    <t>закупка товаров, работ, услуг</t>
  </si>
  <si>
    <t>070</t>
  </si>
  <si>
    <t>200</t>
  </si>
  <si>
    <t>прочая закупка товаров,
работ и услуг для обеспечения государственных (муниципальных) нужд</t>
  </si>
  <si>
    <t>073</t>
  </si>
  <si>
    <t>из них:
услуги связи</t>
  </si>
  <si>
    <t>транспортные услуги</t>
  </si>
  <si>
    <t>075</t>
  </si>
  <si>
    <t>коммунальные услуги</t>
  </si>
  <si>
    <t>076</t>
  </si>
  <si>
    <t>арендная плата за пользование имуществом</t>
  </si>
  <si>
    <t>077</t>
  </si>
  <si>
    <t>работы, услуги по содержанию имущества</t>
  </si>
  <si>
    <t>078</t>
  </si>
  <si>
    <t>прочие работы, услуги</t>
  </si>
  <si>
    <t>079</t>
  </si>
  <si>
    <t>увеличение стоимости основных средств</t>
  </si>
  <si>
    <t>080</t>
  </si>
  <si>
    <t>увеличение стоимости нематериальных активов</t>
  </si>
  <si>
    <t>081</t>
  </si>
  <si>
    <t>увеличение стоимости материальных запасов</t>
  </si>
  <si>
    <t>082</t>
  </si>
  <si>
    <t>Источники финансирования дефицита средств всего, в том числе:</t>
  </si>
  <si>
    <t>085</t>
  </si>
  <si>
    <t>поступление финансовых активов</t>
  </si>
  <si>
    <t>086</t>
  </si>
  <si>
    <t>500</t>
  </si>
  <si>
    <t>из них:
поступление на счета бюджетов</t>
  </si>
  <si>
    <t>087</t>
  </si>
  <si>
    <t>510</t>
  </si>
  <si>
    <t>выбытие финансовых активов</t>
  </si>
  <si>
    <t>091</t>
  </si>
  <si>
    <t>600</t>
  </si>
  <si>
    <t>из них:
выбытие со счетов бюджетов</t>
  </si>
  <si>
    <t>092</t>
  </si>
  <si>
    <t>610</t>
  </si>
  <si>
    <t>увеличение обязательств</t>
  </si>
  <si>
    <t>096</t>
  </si>
  <si>
    <t>700</t>
  </si>
  <si>
    <t>из них:
увеличение задолженности по внутреннему государственному (муниципальному) долгу (поступления заимствований от резидентов)</t>
  </si>
  <si>
    <t>097</t>
  </si>
  <si>
    <t>710</t>
  </si>
  <si>
    <t>уменьшение обязательств</t>
  </si>
  <si>
    <t>098</t>
  </si>
  <si>
    <t>800</t>
  </si>
  <si>
    <t>из них:
уменьшение задолженности по внутреннему государственному (муниципальному) долгу (погашение заимствований от резидентов)</t>
  </si>
  <si>
    <t>099</t>
  </si>
  <si>
    <t>810</t>
  </si>
  <si>
    <t>изменение остатков средств (+; -)</t>
  </si>
  <si>
    <t>Остаток средств на конец года</t>
  </si>
  <si>
    <t>101</t>
  </si>
  <si>
    <t>* Приводятся только те показатели, по которым планируются поступления и выплаты.</t>
  </si>
  <si>
    <t>**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</si>
  <si>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IV. Показатели выплат по расходам на закупку товаров, работ, услуг федерального государственного учреждения (подразделения)</t>
  </si>
  <si>
    <t>Код
строки</t>
  </si>
  <si>
    <t>Год начала закупки</t>
  </si>
  <si>
    <t>Сумма выплат по расходам на закупку товаров, работ и услуг, рублей
(с точностью до двух знаков после запятой - 0,00)</t>
  </si>
  <si>
    <t>Всего на закупки</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</si>
  <si>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</si>
  <si>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N 223-ФЗ "О закупках товаров, работ, услуг отдельными видами юридических лиц"</t>
  </si>
  <si>
    <t>очередной финансовый год</t>
  </si>
  <si>
    <t>1-ый год планового периода</t>
  </si>
  <si>
    <t>2-ой год планового периода</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</si>
  <si>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</si>
  <si>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</si>
  <si>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</si>
  <si>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</si>
  <si>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на закупку товаров, работ, услуг по году начала закупки:</t>
  </si>
  <si>
    <t>2001</t>
  </si>
  <si>
    <t>V. Сведения о вносимых изменениях N</t>
  </si>
  <si>
    <t xml:space="preserve">по виду поступлений </t>
  </si>
  <si>
    <t>(субсидии на финансовое обеспечение выполнения государственного задания, субсидии, предоставляемые в соответствии с абзацем вторым пункта 1 статьи 78.1 Бюджетного кодекса Российской Федерации, субсидии на осуществление капитальных вложений, средства обязательного медицинского страхования, поступления от оказания услуг (выполнения работ) на платной основе и от иной приносящей доход деятельности)</t>
  </si>
  <si>
    <t>(дата вносимых изменений)</t>
  </si>
  <si>
    <t>Наименование показателя***</t>
  </si>
  <si>
    <t>Код по бюджетной классификации  Российской Федерации</t>
  </si>
  <si>
    <t>Сумма изменений 
(+; -), руб.</t>
  </si>
  <si>
    <t>Обоснования и расчеты 
по вносимым изменениям</t>
  </si>
  <si>
    <t>Планируемый остаток средств на начало планируемого финансового года</t>
  </si>
  <si>
    <t>Поступления всего</t>
  </si>
  <si>
    <t>Выплаты всего:</t>
  </si>
  <si>
    <t>Источники финансирования дефицита средств учреждения всего:</t>
  </si>
  <si>
    <t>Планируемый остаток средств на конец планируемого финансового года</t>
  </si>
  <si>
    <r>
      <t xml:space="preserve">*** </t>
    </r>
    <r>
      <rPr>
        <sz val="9"/>
        <rFont val="Times New Roman"/>
        <family val="1"/>
        <charset val="204"/>
      </rPr>
      <t>Указываются только те показатели, по которым вносятся изменения.</t>
    </r>
  </si>
  <si>
    <t>VI. Мероприятия стратегического развития федерального государственного учреждения (подразделения)</t>
  </si>
  <si>
    <t>Цель/задача</t>
  </si>
  <si>
    <t>Показатель</t>
  </si>
  <si>
    <t>Мероприятие</t>
  </si>
  <si>
    <t>Расходы на мероприятие</t>
  </si>
  <si>
    <t>Плановый результат 
20XX г.</t>
  </si>
  <si>
    <t>Плановый результат 
20XX + 1 г.</t>
  </si>
  <si>
    <t>Плановый результат 
20XX + 2 г.</t>
  </si>
  <si>
    <t>Срок исполнения (начало)</t>
  </si>
  <si>
    <t>Срок исполнения (окончание)</t>
  </si>
  <si>
    <t>VII. Мероприятия по энергосбережению и повышению энергетической эффективности</t>
  </si>
  <si>
    <t>Плановый результат 20XX г.</t>
  </si>
  <si>
    <t>Плановый результат 20XX + 1 г.</t>
  </si>
  <si>
    <t>Плановый результат 20XX + 2 г.</t>
  </si>
  <si>
    <t>VIII. Сведения о средствах, поступающих во временное распоряжение федерального государственного учреждения (подразделения)</t>
  </si>
  <si>
    <t>(очередной финансовый год)</t>
  </si>
  <si>
    <t>Сумма
(руб., с точностью до двух знаков после запятой - 0,00)</t>
  </si>
  <si>
    <t>010</t>
  </si>
  <si>
    <t>020</t>
  </si>
  <si>
    <t>Поступление</t>
  </si>
  <si>
    <t>030</t>
  </si>
  <si>
    <t>Выбытие</t>
  </si>
  <si>
    <t xml:space="preserve"> IX. Справочная информация</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</si>
  <si>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</si>
  <si>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</si>
  <si>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</si>
  <si>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Руководитель финансово-экономической службы федерального</t>
  </si>
  <si>
    <t>государственного учреждения (подразделения)</t>
  </si>
  <si>
    <t>/</t>
  </si>
  <si>
    <t>(подпись)</t>
  </si>
  <si>
    <t>(расшифровка подписи)</t>
  </si>
  <si>
    <t>М.П.</t>
  </si>
  <si>
    <t>Исполнитель</t>
  </si>
  <si>
    <t xml:space="preserve">Тел. </t>
  </si>
  <si>
    <t>\</t>
  </si>
  <si>
    <t>Директор</t>
  </si>
  <si>
    <t>Заместитель директора</t>
  </si>
  <si>
    <t>Преподаватель</t>
  </si>
  <si>
    <t>Начальник хозяйственного отдела</t>
  </si>
  <si>
    <t xml:space="preserve">001 0702 732 01 44040 </t>
  </si>
  <si>
    <t>Охрана помещений</t>
  </si>
  <si>
    <t>001 0702 732 01 13060</t>
  </si>
  <si>
    <t>Проф. развитие</t>
  </si>
  <si>
    <t>Перезарядка огнетушителей, проверка внутренних пожарных кранов, огнезащитная обработка</t>
  </si>
  <si>
    <t>Утилизация отходов</t>
  </si>
  <si>
    <t>Приобретение хоз. материалов</t>
  </si>
  <si>
    <t>Приобретение люминесцентных ламп</t>
  </si>
  <si>
    <r>
      <t>Субсидия
на выполнение государственного задания</t>
    </r>
    <r>
      <rPr>
        <b/>
        <sz val="10"/>
        <rFont val="Times New Roman"/>
        <family val="1"/>
        <charset val="204"/>
      </rPr>
      <t>4</t>
    </r>
  </si>
  <si>
    <r>
      <t>Субсидии, предоставляемые
в соответствии с абзацем вторым пункта 1 статьи 78.1 Бюджетного кодекса Российской Федерации</t>
    </r>
    <r>
      <rPr>
        <b/>
        <sz val="10"/>
        <rFont val="Times New Roman"/>
        <family val="1"/>
        <charset val="204"/>
      </rPr>
      <t>5</t>
    </r>
  </si>
  <si>
    <r>
      <t>Поступления от оказания услуг (выполнения работ) на платной основе и от иной приносящей доход деятельности</t>
    </r>
    <r>
      <rPr>
        <b/>
        <sz val="10"/>
        <rFont val="Times New Roman"/>
        <family val="1"/>
        <charset val="204"/>
      </rPr>
      <t>2</t>
    </r>
  </si>
  <si>
    <t>Преподавательский состав</t>
  </si>
  <si>
    <t>0703 732 01 S1080</t>
  </si>
  <si>
    <t>001 0703 732 01 71080</t>
  </si>
  <si>
    <t>Ремонтные работы</t>
  </si>
  <si>
    <t>Лабораторные измерение факторов окр. среды</t>
  </si>
  <si>
    <t>6.8. Создание благоприятных условий для выявления, развития и поддержки одаренных детей в различных областях творческой деятельности</t>
  </si>
  <si>
    <t>001 0703 732 03 42040</t>
  </si>
  <si>
    <t>Участия в конкурсах</t>
  </si>
  <si>
    <t xml:space="preserve">Повышение энергетической эффективности </t>
  </si>
  <si>
    <t>-</t>
  </si>
  <si>
    <t>Энергоаудит</t>
  </si>
  <si>
    <t>май,2017</t>
  </si>
  <si>
    <t>612</t>
  </si>
  <si>
    <t>001 0703 780 01 49110</t>
  </si>
  <si>
    <t>Энергетическое обследование</t>
  </si>
  <si>
    <t>Директор МБУДО "ДХШ №2"</t>
  </si>
  <si>
    <t>В.В. Бурова</t>
  </si>
  <si>
    <t>января</t>
  </si>
  <si>
    <t>17</t>
  </si>
  <si>
    <t>18</t>
  </si>
  <si>
    <t>19</t>
  </si>
  <si>
    <t>Муниципальное бюджетное учреждение дополнительного образования "Детская художественная школа № 2"</t>
  </si>
  <si>
    <t>01.01.2017</t>
  </si>
  <si>
    <t>05170818</t>
  </si>
  <si>
    <t>5109000417</t>
  </si>
  <si>
    <t>510901001</t>
  </si>
  <si>
    <t>развитие мотивации личности к познанию и творчеству, реализация дополнительных образовательных программ и услуг в интересах личности, общества и государства.</t>
  </si>
  <si>
    <t xml:space="preserve">оказание образовательных услуг художественно-эстетической направленности в сфере дополнительного образования детей      </t>
  </si>
  <si>
    <t>нет</t>
  </si>
  <si>
    <t>01 января</t>
  </si>
  <si>
    <t>8 494 419,60</t>
  </si>
  <si>
    <t>7 120 724,00</t>
  </si>
  <si>
    <t>3 679 198,24</t>
  </si>
  <si>
    <t>165 592,11</t>
  </si>
  <si>
    <t>74 111,35</t>
  </si>
  <si>
    <t xml:space="preserve">01 января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</si>
</sst>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0"/>
      <name val="Arial Cyr"/>
      <charset val="204"/>
    </font>
    <font>
      <sz val="9"/>
      <name val="Times New Roman"/>
      <family val="1"/>
      <charset val="204"/>
    </font>
    <font>
      <sz val="10"/>
      <name val="Times New Roman"/>
      <family val="1"/>
      <charset val="204"/>
    </font>
    <font>
      <sz val="8"/>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1"/>
      <name val="Times New Roman"/>
      <family val="1"/>
      <charset val="204"/>
    </font>
    <font>
      <b/>
      <sz val="10"/>
      <name val="Times New Roman"/>
      <family val="1"/>
      <charset val="204"/>
    </font>
    <font>
      <sz val="9"/>
      <color indexed="9"/>
      <name val="Times New Roman"/>
      <family val="1"/>
      <charset val="204"/>
    </font>
    <font>
      <sz val="13"/>
      <name val="Times New Roman"/>
      <family val="1"/>
      <charset val="204"/>
    </font>
    <font>
      <sz val="11"/>
      <color indexed="9"/>
      <name val="Times New Roman"/>
      <family val="1"/>
      <charset val="204"/>
    </font>
    <font>
      <sz val="11"/>
      <name val="Arial Cyr"/>
      <charset val="204"/>
    </font>
    <font>
      <sz val="10"/>
      <color rgb="FFFF000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42">
    <xf numFmtId="0" fontId="0" fillId="0" borderId="0" xfId="0"/>
    <xf numFmtId="0" fontId="2" fillId="0" borderId="0" xfId="0" applyNumberFormat="1" applyFont="1" applyBorder="1" applyAlignment="1">
      <alignment horizontal="left"/>
    </xf>
    <xf numFmtId="0" fontId="4" fillId="0" borderId="0" xfId="0" applyNumberFormat="1" applyFont="1" applyBorder="1" applyAlignment="1">
      <alignment horizontal="left"/>
    </xf>
    <xf numFmtId="49" fontId="7" fillId="0" borderId="0" xfId="0" applyNumberFormat="1" applyFont="1" applyBorder="1" applyAlignment="1">
      <alignment horizontal="left"/>
    </xf>
    <xf numFmtId="0" fontId="7" fillId="0" borderId="0" xfId="0" applyNumberFormat="1" applyFont="1" applyBorder="1" applyAlignment="1">
      <alignment horizontal="left"/>
    </xf>
    <xf numFmtId="0"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top"/>
    </xf>
    <xf numFmtId="0" fontId="2" fillId="0" borderId="0" xfId="0" applyNumberFormat="1" applyFont="1" applyBorder="1" applyAlignment="1">
      <alignment horizontal="left" vertical="center"/>
    </xf>
    <xf numFmtId="0" fontId="7" fillId="0" borderId="0" xfId="0" applyNumberFormat="1" applyFont="1" applyBorder="1" applyAlignment="1">
      <alignment horizontal="lef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top"/>
    </xf>
    <xf numFmtId="0" fontId="1" fillId="0" borderId="0" xfId="0" applyNumberFormat="1" applyFont="1" applyBorder="1" applyAlignment="1">
      <alignment horizontal="left"/>
    </xf>
    <xf numFmtId="4" fontId="4" fillId="0" borderId="0" xfId="0" applyNumberFormat="1" applyFont="1" applyBorder="1" applyAlignment="1">
      <alignment horizontal="left"/>
    </xf>
    <xf numFmtId="0" fontId="7" fillId="0" borderId="0" xfId="0" applyNumberFormat="1" applyFont="1" applyBorder="1" applyAlignment="1">
      <alignment horizontal="left"/>
    </xf>
    <xf numFmtId="0" fontId="7" fillId="0" borderId="0" xfId="0" applyNumberFormat="1" applyFont="1" applyBorder="1" applyAlignment="1">
      <alignment horizontal="left"/>
    </xf>
    <xf numFmtId="4" fontId="2" fillId="0" borderId="0" xfId="0" applyNumberFormat="1" applyFont="1" applyBorder="1" applyAlignment="1">
      <alignment horizontal="left"/>
    </xf>
    <xf numFmtId="4" fontId="2" fillId="0" borderId="0" xfId="0" applyNumberFormat="1" applyFont="1" applyFill="1" applyBorder="1" applyAlignment="1">
      <alignment horizontal="left"/>
    </xf>
    <xf numFmtId="49" fontId="1" fillId="0" borderId="0" xfId="1" applyNumberFormat="1" applyFont="1"/>
    <xf numFmtId="49" fontId="4" fillId="0" borderId="0" xfId="1" applyNumberFormat="1" applyFont="1"/>
    <xf numFmtId="49" fontId="4" fillId="0" borderId="0" xfId="1" applyNumberFormat="1" applyFont="1" applyAlignment="1">
      <alignment horizontal="right"/>
    </xf>
    <xf numFmtId="49" fontId="10" fillId="0" borderId="0" xfId="1" applyNumberFormat="1" applyFont="1"/>
    <xf numFmtId="49" fontId="10" fillId="0" borderId="1" xfId="1" applyNumberFormat="1" applyFont="1" applyBorder="1"/>
    <xf numFmtId="49" fontId="10" fillId="0" borderId="1" xfId="1" applyNumberFormat="1" applyFont="1" applyBorder="1" applyAlignment="1">
      <alignment horizontal="right"/>
    </xf>
    <xf numFmtId="49" fontId="10" fillId="0" borderId="1" xfId="1" applyNumberFormat="1" applyFont="1" applyFill="1" applyBorder="1" applyAlignment="1">
      <alignment horizontal="left"/>
    </xf>
    <xf numFmtId="49" fontId="4" fillId="0" borderId="0" xfId="1" applyNumberFormat="1" applyFont="1" applyFill="1" applyBorder="1" applyAlignment="1">
      <alignment horizontal="center"/>
    </xf>
    <xf numFmtId="49" fontId="1" fillId="0" borderId="0" xfId="1" applyNumberFormat="1" applyFont="1" applyBorder="1" applyAlignment="1">
      <alignment horizontal="center" vertical="top"/>
    </xf>
    <xf numFmtId="49" fontId="4" fillId="0" borderId="0" xfId="1" applyNumberFormat="1" applyFont="1" applyFill="1" applyBorder="1" applyAlignment="1">
      <alignment horizontal="center" wrapText="1"/>
    </xf>
    <xf numFmtId="49" fontId="4" fillId="0" borderId="0" xfId="1" applyNumberFormat="1" applyFont="1" applyBorder="1" applyAlignment="1">
      <alignment horizontal="left"/>
    </xf>
    <xf numFmtId="49" fontId="4" fillId="0" borderId="0" xfId="1" applyNumberFormat="1" applyFont="1" applyBorder="1" applyAlignment="1">
      <alignment horizontal="left" wrapText="1"/>
    </xf>
    <xf numFmtId="49" fontId="4" fillId="0" borderId="0" xfId="1" applyNumberFormat="1" applyFont="1" applyBorder="1" applyAlignment="1">
      <alignment horizontal="right"/>
    </xf>
    <xf numFmtId="49" fontId="4" fillId="0" borderId="0" xfId="1" applyNumberFormat="1" applyFont="1" applyFill="1" applyBorder="1" applyAlignment="1">
      <alignment horizontal="left"/>
    </xf>
    <xf numFmtId="49" fontId="4" fillId="0" borderId="0" xfId="1" applyNumberFormat="1" applyFont="1" applyFill="1" applyBorder="1" applyAlignment="1">
      <alignment horizontal="right"/>
    </xf>
    <xf numFmtId="49" fontId="1" fillId="0" borderId="0" xfId="1" applyNumberFormat="1" applyFont="1" applyAlignment="1">
      <alignment horizontal="center" vertical="top" wrapText="1"/>
    </xf>
    <xf numFmtId="49" fontId="4" fillId="0" borderId="0" xfId="1" applyNumberFormat="1" applyFont="1" applyAlignment="1">
      <alignment horizontal="left"/>
    </xf>
    <xf numFmtId="49" fontId="4" fillId="0" borderId="0" xfId="1" applyNumberFormat="1" applyFont="1" applyAlignment="1"/>
    <xf numFmtId="49" fontId="4" fillId="0" borderId="0" xfId="1" applyNumberFormat="1" applyFont="1" applyAlignment="1">
      <alignment vertical="top"/>
    </xf>
    <xf numFmtId="49" fontId="4" fillId="0" borderId="0" xfId="1" applyNumberFormat="1" applyFont="1" applyAlignment="1">
      <alignment horizontal="right" vertical="top" wrapText="1"/>
    </xf>
    <xf numFmtId="49" fontId="7" fillId="0" borderId="0" xfId="1" applyNumberFormat="1" applyFont="1"/>
    <xf numFmtId="49" fontId="7" fillId="0" borderId="0" xfId="1" applyNumberFormat="1" applyFont="1" applyAlignment="1">
      <alignment horizontal="center"/>
    </xf>
    <xf numFmtId="49" fontId="11" fillId="0" borderId="0" xfId="1" applyNumberFormat="1" applyFont="1" applyAlignment="1">
      <alignment horizontal="left"/>
    </xf>
    <xf numFmtId="49" fontId="4" fillId="0" borderId="0" xfId="1" applyNumberFormat="1" applyFont="1" applyAlignment="1">
      <alignment horizontal="justify"/>
    </xf>
    <xf numFmtId="0" fontId="4" fillId="0" borderId="0" xfId="1" applyFont="1"/>
    <xf numFmtId="0" fontId="4" fillId="0" borderId="0" xfId="1" applyFont="1" applyFill="1" applyBorder="1" applyAlignment="1">
      <alignment horizontal="left"/>
    </xf>
    <xf numFmtId="0" fontId="4" fillId="0" borderId="0" xfId="1" applyFont="1" applyFill="1" applyAlignment="1">
      <alignment horizontal="left"/>
    </xf>
    <xf numFmtId="0" fontId="1" fillId="0" borderId="0" xfId="1" applyFont="1" applyBorder="1" applyAlignment="1">
      <alignment horizontal="left"/>
    </xf>
    <xf numFmtId="0" fontId="1" fillId="0" borderId="0" xfId="1" applyFont="1" applyAlignment="1">
      <alignment horizontal="left"/>
    </xf>
    <xf numFmtId="0" fontId="1" fillId="0" borderId="0" xfId="1" applyFont="1" applyAlignment="1">
      <alignment horizontal="center" vertical="top"/>
    </xf>
    <xf numFmtId="0" fontId="4" fillId="0" borderId="0" xfId="1" applyFont="1" applyBorder="1" applyAlignment="1">
      <alignment horizontal="left"/>
    </xf>
    <xf numFmtId="0" fontId="4" fillId="0" borderId="0" xfId="1" applyFont="1" applyAlignment="1">
      <alignment horizontal="left"/>
    </xf>
    <xf numFmtId="0" fontId="4" fillId="0" borderId="0" xfId="1" applyFont="1" applyAlignment="1">
      <alignment horizontal="left" vertical="center"/>
    </xf>
    <xf numFmtId="49" fontId="2" fillId="0" borderId="0" xfId="1" applyNumberFormat="1"/>
    <xf numFmtId="0" fontId="2" fillId="0" borderId="0" xfId="1" applyFont="1"/>
    <xf numFmtId="0" fontId="8" fillId="0" borderId="6" xfId="1" applyFont="1" applyBorder="1" applyAlignment="1">
      <alignment horizontal="left" vertical="top" wrapText="1"/>
    </xf>
    <xf numFmtId="0" fontId="8" fillId="0" borderId="2" xfId="1" applyFont="1" applyBorder="1" applyAlignment="1">
      <alignment horizontal="left" vertical="top" wrapText="1"/>
    </xf>
    <xf numFmtId="49" fontId="8" fillId="0" borderId="2" xfId="1" applyNumberFormat="1" applyFont="1" applyBorder="1" applyAlignment="1">
      <alignment horizontal="center" vertical="top"/>
    </xf>
    <xf numFmtId="2" fontId="8" fillId="0" borderId="2" xfId="1" applyNumberFormat="1" applyFont="1" applyBorder="1" applyAlignment="1">
      <alignment horizontal="center" vertical="top"/>
    </xf>
    <xf numFmtId="0" fontId="1" fillId="0" borderId="0" xfId="1" applyFont="1"/>
    <xf numFmtId="0" fontId="2" fillId="0" borderId="0" xfId="1"/>
    <xf numFmtId="0" fontId="4" fillId="0" borderId="0" xfId="1" applyFont="1" applyBorder="1" applyAlignment="1">
      <alignment horizontal="right"/>
    </xf>
    <xf numFmtId="0" fontId="4" fillId="0" borderId="0" xfId="1" applyFont="1" applyBorder="1" applyAlignment="1">
      <alignment horizontal="center"/>
    </xf>
    <xf numFmtId="0" fontId="4" fillId="0" borderId="0" xfId="1" applyFont="1" applyFill="1" applyAlignment="1">
      <alignment horizontal="right"/>
    </xf>
    <xf numFmtId="0" fontId="12" fillId="0" borderId="0" xfId="1" applyFont="1" applyFill="1"/>
    <xf numFmtId="0" fontId="2" fillId="0" borderId="0" xfId="1" applyFont="1" applyAlignment="1">
      <alignment horizontal="left"/>
    </xf>
    <xf numFmtId="0" fontId="8" fillId="0" borderId="0" xfId="1" applyFont="1" applyAlignment="1">
      <alignment horizontal="left"/>
    </xf>
    <xf numFmtId="0" fontId="1" fillId="0" borderId="2" xfId="1" applyFont="1" applyBorder="1" applyAlignment="1">
      <alignment horizontal="left" indent="1"/>
    </xf>
    <xf numFmtId="0" fontId="1" fillId="0" borderId="2" xfId="1" applyFont="1" applyBorder="1"/>
    <xf numFmtId="0" fontId="4" fillId="0" borderId="0" xfId="1" applyFont="1" applyAlignment="1">
      <alignment horizontal="center"/>
    </xf>
    <xf numFmtId="0" fontId="4" fillId="0" borderId="0" xfId="1" applyFont="1" applyAlignment="1">
      <alignment wrapText="1"/>
    </xf>
    <xf numFmtId="0" fontId="2" fillId="0" borderId="0" xfId="1" applyFont="1" applyBorder="1" applyAlignment="1">
      <alignment horizontal="left"/>
    </xf>
    <xf numFmtId="0" fontId="2" fillId="0" borderId="0" xfId="1" applyFont="1" applyAlignment="1">
      <alignment horizontal="right"/>
    </xf>
    <xf numFmtId="0" fontId="2" fillId="2" borderId="0" xfId="0" applyNumberFormat="1" applyFont="1" applyFill="1" applyBorder="1" applyAlignment="1">
      <alignment horizontal="left" vertical="center"/>
    </xf>
    <xf numFmtId="0" fontId="2" fillId="3" borderId="0" xfId="0" applyNumberFormat="1" applyFont="1" applyFill="1" applyBorder="1" applyAlignment="1">
      <alignment horizontal="left" vertical="center"/>
    </xf>
    <xf numFmtId="4" fontId="2" fillId="0" borderId="0" xfId="0" applyNumberFormat="1" applyFont="1" applyBorder="1" applyAlignment="1">
      <alignment horizontal="left" vertical="center"/>
    </xf>
    <xf numFmtId="0" fontId="3" fillId="0" borderId="0" xfId="0" applyNumberFormat="1" applyFont="1" applyBorder="1" applyAlignment="1">
      <alignment horizontal="left"/>
    </xf>
    <xf numFmtId="0" fontId="4" fillId="0" borderId="0" xfId="0" applyNumberFormat="1" applyFont="1" applyBorder="1" applyAlignment="1">
      <alignment horizontal="right"/>
    </xf>
    <xf numFmtId="49" fontId="7" fillId="0" borderId="2" xfId="0" applyNumberFormat="1" applyFont="1" applyBorder="1" applyAlignment="1">
      <alignment horizontal="left"/>
    </xf>
    <xf numFmtId="0" fontId="7" fillId="0" borderId="0" xfId="0" applyNumberFormat="1" applyFont="1" applyBorder="1" applyAlignment="1">
      <alignment horizontal="left"/>
    </xf>
    <xf numFmtId="0" fontId="2" fillId="4" borderId="5" xfId="0" applyNumberFormat="1" applyFont="1" applyFill="1" applyBorder="1" applyAlignment="1">
      <alignment horizontal="left" vertical="center" wrapText="1"/>
    </xf>
    <xf numFmtId="0" fontId="7" fillId="0" borderId="0" xfId="0" applyNumberFormat="1" applyFont="1" applyBorder="1" applyAlignment="1">
      <alignment horizontal="left"/>
    </xf>
    <xf numFmtId="4" fontId="2" fillId="0" borderId="0" xfId="1" applyNumberFormat="1" applyFont="1"/>
    <xf numFmtId="0" fontId="7" fillId="0" borderId="0" xfId="0" applyNumberFormat="1" applyFont="1" applyBorder="1" applyAlignment="1">
      <alignment horizontal="left"/>
    </xf>
    <xf numFmtId="0" fontId="2" fillId="0" borderId="0" xfId="0" applyNumberFormat="1" applyFont="1" applyBorder="1" applyAlignment="1">
      <alignment horizontal="center" vertical="center" wrapText="1"/>
    </xf>
    <xf numFmtId="0" fontId="7" fillId="4" borderId="0" xfId="0" applyNumberFormat="1" applyFont="1" applyFill="1" applyBorder="1" applyAlignment="1">
      <alignment horizontal="left"/>
    </xf>
    <xf numFmtId="0" fontId="4" fillId="4" borderId="0" xfId="0" applyNumberFormat="1" applyFont="1" applyFill="1" applyBorder="1" applyAlignment="1">
      <alignment horizontal="left"/>
    </xf>
    <xf numFmtId="0" fontId="2" fillId="4" borderId="0"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top"/>
    </xf>
    <xf numFmtId="0" fontId="2" fillId="4" borderId="0" xfId="0" applyNumberFormat="1" applyFont="1" applyFill="1" applyBorder="1" applyAlignment="1">
      <alignment horizontal="left" vertical="center"/>
    </xf>
    <xf numFmtId="0" fontId="2" fillId="4" borderId="0" xfId="0" applyNumberFormat="1" applyFont="1" applyFill="1" applyBorder="1" applyAlignment="1">
      <alignment horizontal="left"/>
    </xf>
    <xf numFmtId="0" fontId="2" fillId="4" borderId="3" xfId="0" applyNumberFormat="1" applyFont="1" applyFill="1" applyBorder="1" applyAlignment="1">
      <alignment horizontal="left" vertical="center" wrapText="1"/>
    </xf>
    <xf numFmtId="0" fontId="2" fillId="4" borderId="10" xfId="0" applyNumberFormat="1" applyFont="1" applyFill="1" applyBorder="1" applyAlignment="1">
      <alignment horizontal="left" vertical="center" wrapText="1"/>
    </xf>
    <xf numFmtId="0" fontId="1" fillId="4" borderId="0" xfId="0" applyNumberFormat="1" applyFont="1" applyFill="1" applyBorder="1" applyAlignment="1">
      <alignment horizontal="left"/>
    </xf>
    <xf numFmtId="49" fontId="7" fillId="4" borderId="0" xfId="0" applyNumberFormat="1" applyFont="1" applyFill="1" applyBorder="1" applyAlignment="1">
      <alignment horizontal="left"/>
    </xf>
    <xf numFmtId="0" fontId="7" fillId="4" borderId="0" xfId="0" applyNumberFormat="1" applyFont="1" applyFill="1" applyBorder="1" applyAlignment="1">
      <alignment horizontal="left"/>
    </xf>
    <xf numFmtId="0" fontId="7" fillId="4" borderId="1" xfId="0" applyNumberFormat="1" applyFont="1" applyFill="1" applyBorder="1" applyAlignment="1">
      <alignment horizontal="left"/>
    </xf>
    <xf numFmtId="49" fontId="2" fillId="4" borderId="0" xfId="0" applyNumberFormat="1" applyFont="1" applyFill="1" applyBorder="1" applyAlignment="1">
      <alignment horizontal="center" vertical="center"/>
    </xf>
    <xf numFmtId="49" fontId="2" fillId="4" borderId="0" xfId="0" applyNumberFormat="1" applyFont="1" applyFill="1" applyBorder="1" applyAlignment="1">
      <alignment horizontal="right" vertical="center"/>
    </xf>
    <xf numFmtId="0" fontId="2" fillId="4" borderId="0" xfId="0" applyNumberFormat="1" applyFont="1" applyFill="1" applyBorder="1" applyAlignment="1">
      <alignment horizontal="center" vertical="center"/>
    </xf>
    <xf numFmtId="49" fontId="7" fillId="4" borderId="2" xfId="0" applyNumberFormat="1" applyFont="1" applyFill="1" applyBorder="1" applyAlignment="1">
      <alignment horizontal="left"/>
    </xf>
    <xf numFmtId="49" fontId="4" fillId="0" borderId="5"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7" xfId="1" applyNumberFormat="1" applyFont="1" applyBorder="1" applyAlignment="1">
      <alignment horizontal="center" vertical="center"/>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left" vertical="center" wrapText="1" indent="2"/>
    </xf>
    <xf numFmtId="0" fontId="4" fillId="0" borderId="6" xfId="1" applyFont="1" applyBorder="1" applyAlignment="1">
      <alignment horizontal="left" vertical="center" wrapText="1" indent="2"/>
    </xf>
    <xf numFmtId="0" fontId="4" fillId="0" borderId="7" xfId="1" applyFont="1" applyBorder="1" applyAlignment="1">
      <alignment horizontal="left" vertical="center" wrapText="1" indent="2"/>
    </xf>
    <xf numFmtId="0" fontId="4" fillId="0" borderId="5" xfId="1" applyFont="1" applyBorder="1" applyAlignment="1">
      <alignment horizontal="left" vertical="center" wrapText="1" indent="5"/>
    </xf>
    <xf numFmtId="0" fontId="4" fillId="0" borderId="6" xfId="1" applyFont="1" applyBorder="1" applyAlignment="1">
      <alignment horizontal="left" vertical="center" wrapText="1" indent="5"/>
    </xf>
    <xf numFmtId="0" fontId="4" fillId="0" borderId="7" xfId="1" applyFont="1" applyBorder="1" applyAlignment="1">
      <alignment horizontal="left" vertical="center" wrapText="1" indent="5"/>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0" fontId="1" fillId="0" borderId="2" xfId="1" applyFont="1" applyBorder="1" applyAlignment="1">
      <alignment horizontal="center" vertical="top"/>
    </xf>
    <xf numFmtId="0" fontId="4" fillId="0" borderId="5"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0" xfId="1" applyFont="1" applyAlignment="1">
      <alignment horizontal="center" wrapText="1"/>
    </xf>
    <xf numFmtId="0" fontId="4" fillId="0" borderId="0" xfId="1" applyFont="1" applyFill="1" applyAlignment="1">
      <alignment horizontal="right"/>
    </xf>
    <xf numFmtId="49" fontId="4" fillId="0" borderId="1" xfId="1" applyNumberFormat="1" applyFont="1" applyFill="1" applyBorder="1" applyAlignment="1">
      <alignment horizontal="center"/>
    </xf>
    <xf numFmtId="49" fontId="4" fillId="0" borderId="1" xfId="1" applyNumberFormat="1" applyFont="1" applyFill="1" applyBorder="1" applyAlignment="1">
      <alignment horizontal="left"/>
    </xf>
    <xf numFmtId="0" fontId="4" fillId="0" borderId="0" xfId="1" applyFont="1" applyFill="1" applyAlignment="1">
      <alignment horizontal="left"/>
    </xf>
    <xf numFmtId="0" fontId="11" fillId="0" borderId="0" xfId="1" applyNumberFormat="1" applyFont="1" applyAlignment="1">
      <alignment horizontal="justify" vertical="top" wrapText="1"/>
    </xf>
    <xf numFmtId="0" fontId="4" fillId="0" borderId="0" xfId="1" applyNumberFormat="1" applyFont="1" applyAlignment="1">
      <alignment horizontal="justify" vertical="top" wrapText="1"/>
    </xf>
    <xf numFmtId="49" fontId="4" fillId="0" borderId="0" xfId="1" applyNumberFormat="1" applyFont="1" applyFill="1" applyAlignment="1">
      <alignment horizontal="left" vertical="top" wrapText="1"/>
    </xf>
    <xf numFmtId="49" fontId="4" fillId="0" borderId="0" xfId="1" applyNumberFormat="1" applyFont="1" applyFill="1" applyAlignment="1">
      <alignment horizontal="left"/>
    </xf>
    <xf numFmtId="49" fontId="11" fillId="0" borderId="0" xfId="1" applyNumberFormat="1" applyFont="1" applyAlignment="1">
      <alignment horizontal="justify" wrapText="1"/>
    </xf>
    <xf numFmtId="49" fontId="4" fillId="0" borderId="0" xfId="1" applyNumberFormat="1" applyFont="1" applyAlignment="1">
      <alignment horizontal="justify" wrapText="1"/>
    </xf>
    <xf numFmtId="49" fontId="4" fillId="0" borderId="0" xfId="1" applyNumberFormat="1" applyFont="1" applyAlignment="1">
      <alignment horizontal="right" vertical="top" wrapText="1"/>
    </xf>
    <xf numFmtId="49" fontId="4" fillId="0" borderId="12" xfId="1" applyNumberFormat="1" applyFont="1" applyFill="1" applyBorder="1" applyAlignment="1">
      <alignment horizontal="center" vertical="center"/>
    </xf>
    <xf numFmtId="49" fontId="4" fillId="0" borderId="0" xfId="1" applyNumberFormat="1" applyFont="1" applyAlignment="1">
      <alignment horizontal="center"/>
    </xf>
    <xf numFmtId="49" fontId="4" fillId="0" borderId="0" xfId="1" applyNumberFormat="1" applyFont="1" applyAlignment="1">
      <alignment horizontal="left" vertical="top" wrapText="1"/>
    </xf>
    <xf numFmtId="49" fontId="11" fillId="0" borderId="0" xfId="1" applyNumberFormat="1" applyFont="1" applyAlignment="1">
      <alignment horizontal="left"/>
    </xf>
    <xf numFmtId="49" fontId="4" fillId="0" borderId="0" xfId="1" applyNumberFormat="1" applyFont="1" applyAlignment="1">
      <alignment horizontal="center" vertical="top" wrapText="1"/>
    </xf>
    <xf numFmtId="49" fontId="4" fillId="0" borderId="12" xfId="1" applyNumberFormat="1" applyFont="1" applyFill="1" applyBorder="1" applyAlignment="1">
      <alignment horizontal="center"/>
    </xf>
    <xf numFmtId="49" fontId="2" fillId="0" borderId="2" xfId="1" applyNumberFormat="1" applyFont="1" applyBorder="1" applyAlignment="1">
      <alignment horizontal="center" vertical="top" wrapText="1"/>
    </xf>
    <xf numFmtId="49" fontId="7" fillId="0" borderId="1" xfId="1" applyNumberFormat="1" applyFont="1" applyFill="1" applyBorder="1" applyAlignment="1">
      <alignment horizontal="center" wrapText="1"/>
    </xf>
    <xf numFmtId="49" fontId="2" fillId="0" borderId="0" xfId="1" applyNumberFormat="1" applyFont="1" applyBorder="1" applyAlignment="1">
      <alignment horizontal="center" vertical="top"/>
    </xf>
    <xf numFmtId="49" fontId="4" fillId="0" borderId="12" xfId="1" applyNumberFormat="1" applyFont="1" applyBorder="1" applyAlignment="1">
      <alignment horizontal="center"/>
    </xf>
    <xf numFmtId="49" fontId="4" fillId="0" borderId="0" xfId="1" applyNumberFormat="1" applyFont="1" applyFill="1" applyBorder="1" applyAlignment="1">
      <alignment horizontal="center" wrapText="1"/>
    </xf>
    <xf numFmtId="49" fontId="1" fillId="0" borderId="0" xfId="1" applyNumberFormat="1" applyFont="1" applyAlignment="1">
      <alignment horizontal="right"/>
    </xf>
    <xf numFmtId="0" fontId="1" fillId="0" borderId="0" xfId="1" applyNumberFormat="1" applyFont="1" applyFill="1" applyAlignment="1">
      <alignment horizontal="right" vertical="top" wrapText="1"/>
    </xf>
    <xf numFmtId="49" fontId="1" fillId="0" borderId="0" xfId="1" applyNumberFormat="1" applyFont="1"/>
    <xf numFmtId="49" fontId="4" fillId="0" borderId="0" xfId="1" applyNumberFormat="1" applyFont="1" applyAlignment="1">
      <alignment horizontal="right"/>
    </xf>
    <xf numFmtId="49" fontId="7" fillId="0" borderId="1" xfId="1" applyNumberFormat="1" applyFont="1" applyFill="1" applyBorder="1" applyAlignment="1">
      <alignment horizontal="center"/>
    </xf>
    <xf numFmtId="49" fontId="10" fillId="0" borderId="0" xfId="1" applyNumberFormat="1" applyFont="1" applyAlignment="1">
      <alignment horizontal="center"/>
    </xf>
    <xf numFmtId="49" fontId="10" fillId="0" borderId="0" xfId="1" applyNumberFormat="1" applyFont="1" applyBorder="1" applyAlignment="1">
      <alignment horizontal="right"/>
    </xf>
    <xf numFmtId="49" fontId="10" fillId="0" borderId="1" xfId="1" applyNumberFormat="1" applyFont="1" applyFill="1" applyBorder="1" applyAlignment="1">
      <alignment horizontal="left"/>
    </xf>
    <xf numFmtId="49" fontId="10" fillId="0" borderId="0" xfId="1" applyNumberFormat="1" applyFont="1" applyAlignment="1">
      <alignment horizontal="right"/>
    </xf>
    <xf numFmtId="49" fontId="10" fillId="0" borderId="0" xfId="1" applyNumberFormat="1" applyFont="1"/>
    <xf numFmtId="49" fontId="2" fillId="0" borderId="0" xfId="1" applyNumberFormat="1" applyFont="1" applyBorder="1" applyAlignment="1">
      <alignment horizontal="center" vertical="top" wrapText="1"/>
    </xf>
    <xf numFmtId="49" fontId="2" fillId="0" borderId="2" xfId="1" applyNumberFormat="1" applyFont="1" applyBorder="1" applyAlignment="1">
      <alignment horizontal="center" vertical="top"/>
    </xf>
    <xf numFmtId="49" fontId="4" fillId="0" borderId="0" xfId="1" applyNumberFormat="1" applyFont="1" applyBorder="1" applyAlignment="1">
      <alignment horizontal="right"/>
    </xf>
    <xf numFmtId="49" fontId="4" fillId="0" borderId="0" xfId="1" applyNumberFormat="1" applyFont="1"/>
    <xf numFmtId="2" fontId="8" fillId="0" borderId="5" xfId="1" applyNumberFormat="1" applyFont="1" applyBorder="1" applyAlignment="1">
      <alignment horizontal="center" vertical="top"/>
    </xf>
    <xf numFmtId="2" fontId="8" fillId="0" borderId="6" xfId="1" applyNumberFormat="1" applyFont="1" applyBorder="1" applyAlignment="1">
      <alignment horizontal="center" vertical="top"/>
    </xf>
    <xf numFmtId="2" fontId="8" fillId="0" borderId="7" xfId="1" applyNumberFormat="1" applyFont="1" applyBorder="1" applyAlignment="1">
      <alignment horizontal="center" vertical="top"/>
    </xf>
    <xf numFmtId="0" fontId="1" fillId="0" borderId="0" xfId="1" applyFont="1" applyBorder="1"/>
    <xf numFmtId="0" fontId="1" fillId="0" borderId="0" xfId="1" applyFont="1" applyAlignment="1">
      <alignment horizontal="justify"/>
    </xf>
    <xf numFmtId="2" fontId="2" fillId="0" borderId="5" xfId="1" applyNumberFormat="1" applyFont="1" applyBorder="1" applyAlignment="1">
      <alignment horizontal="center" vertical="top"/>
    </xf>
    <xf numFmtId="2" fontId="2" fillId="0" borderId="6" xfId="1" applyNumberFormat="1" applyFont="1" applyBorder="1" applyAlignment="1">
      <alignment horizontal="center" vertical="top"/>
    </xf>
    <xf numFmtId="2" fontId="2" fillId="0" borderId="7" xfId="1" applyNumberFormat="1" applyFont="1" applyBorder="1" applyAlignment="1">
      <alignment horizontal="center" vertical="top"/>
    </xf>
    <xf numFmtId="0" fontId="8" fillId="0" borderId="5"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49" fontId="8" fillId="0" borderId="5" xfId="1" applyNumberFormat="1" applyFont="1" applyBorder="1" applyAlignment="1">
      <alignment horizontal="center" vertical="top"/>
    </xf>
    <xf numFmtId="49" fontId="8" fillId="0" borderId="6" xfId="1" applyNumberFormat="1" applyFont="1" applyBorder="1" applyAlignment="1">
      <alignment horizontal="center" vertical="top"/>
    </xf>
    <xf numFmtId="49" fontId="8" fillId="0" borderId="7" xfId="1" applyNumberFormat="1" applyFont="1" applyBorder="1" applyAlignment="1">
      <alignment horizontal="center" vertical="top"/>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49" fontId="2" fillId="0" borderId="5" xfId="1" applyNumberFormat="1" applyFont="1" applyBorder="1" applyAlignment="1">
      <alignment horizontal="center" vertical="top"/>
    </xf>
    <xf numFmtId="49" fontId="2" fillId="0" borderId="6" xfId="1" applyNumberFormat="1" applyFont="1" applyBorder="1" applyAlignment="1">
      <alignment horizontal="center" vertical="top"/>
    </xf>
    <xf numFmtId="49" fontId="2" fillId="0" borderId="7" xfId="1" applyNumberFormat="1" applyFont="1" applyBorder="1" applyAlignment="1">
      <alignment horizontal="center" vertical="top"/>
    </xf>
    <xf numFmtId="0" fontId="2" fillId="0" borderId="5" xfId="1" applyFont="1" applyBorder="1" applyAlignment="1">
      <alignment horizontal="left" vertical="top" wrapText="1" indent="1"/>
    </xf>
    <xf numFmtId="0" fontId="2" fillId="0" borderId="6" xfId="1" applyFont="1" applyBorder="1" applyAlignment="1">
      <alignment horizontal="left" vertical="top" wrapText="1" indent="1"/>
    </xf>
    <xf numFmtId="0" fontId="2" fillId="0" borderId="7" xfId="1" applyFont="1" applyBorder="1" applyAlignment="1">
      <alignment horizontal="left" vertical="top" wrapText="1" indent="1"/>
    </xf>
    <xf numFmtId="0" fontId="2" fillId="0" borderId="5" xfId="1" applyFont="1" applyBorder="1" applyAlignment="1">
      <alignment horizontal="left" vertical="top" wrapText="1" indent="3"/>
    </xf>
    <xf numFmtId="0" fontId="2" fillId="0" borderId="6" xfId="1" applyFont="1" applyBorder="1" applyAlignment="1">
      <alignment horizontal="left" vertical="top" wrapText="1" indent="3"/>
    </xf>
    <xf numFmtId="0" fontId="2" fillId="0" borderId="7" xfId="1" applyFont="1" applyBorder="1" applyAlignment="1">
      <alignment horizontal="left" vertical="top" wrapText="1" indent="3"/>
    </xf>
    <xf numFmtId="4" fontId="2" fillId="0" borderId="5" xfId="1" applyNumberFormat="1" applyFont="1" applyBorder="1" applyAlignment="1">
      <alignment horizontal="center" vertical="top"/>
    </xf>
    <xf numFmtId="4" fontId="2" fillId="0" borderId="6" xfId="1" applyNumberFormat="1" applyFont="1" applyBorder="1" applyAlignment="1">
      <alignment horizontal="center" vertical="top"/>
    </xf>
    <xf numFmtId="4" fontId="2" fillId="0" borderId="7" xfId="1" applyNumberFormat="1" applyFont="1" applyBorder="1" applyAlignment="1">
      <alignment horizontal="center" vertical="top"/>
    </xf>
    <xf numFmtId="0" fontId="2" fillId="0" borderId="5" xfId="1" applyFont="1" applyBorder="1" applyAlignment="1">
      <alignment horizontal="left" vertical="top" wrapText="1" indent="2"/>
    </xf>
    <xf numFmtId="0" fontId="2" fillId="0" borderId="6" xfId="1" applyFont="1" applyBorder="1" applyAlignment="1">
      <alignment horizontal="left" vertical="top" wrapText="1" indent="2"/>
    </xf>
    <xf numFmtId="0" fontId="2" fillId="0" borderId="7" xfId="1" applyFont="1" applyBorder="1" applyAlignment="1">
      <alignment horizontal="left" vertical="top" wrapText="1" indent="2"/>
    </xf>
    <xf numFmtId="4" fontId="8" fillId="0" borderId="5" xfId="1" applyNumberFormat="1" applyFont="1" applyBorder="1" applyAlignment="1">
      <alignment horizontal="center" vertical="top"/>
    </xf>
    <xf numFmtId="4" fontId="8" fillId="0" borderId="6" xfId="1" applyNumberFormat="1" applyFont="1" applyBorder="1" applyAlignment="1">
      <alignment horizontal="center" vertical="top"/>
    </xf>
    <xf numFmtId="4" fontId="8" fillId="0" borderId="7" xfId="1" applyNumberFormat="1" applyFont="1" applyBorder="1" applyAlignment="1">
      <alignment horizontal="center" vertical="top"/>
    </xf>
    <xf numFmtId="0" fontId="2" fillId="0" borderId="5" xfId="1" applyFont="1" applyBorder="1" applyAlignment="1">
      <alignment vertical="top" wrapText="1"/>
    </xf>
    <xf numFmtId="0" fontId="2" fillId="0" borderId="6" xfId="1" applyFont="1" applyBorder="1" applyAlignment="1">
      <alignment vertical="top" wrapText="1"/>
    </xf>
    <xf numFmtId="0" fontId="2" fillId="0" borderId="7" xfId="1" applyFont="1" applyBorder="1" applyAlignment="1">
      <alignment vertical="top" wrapText="1"/>
    </xf>
    <xf numFmtId="0" fontId="2" fillId="0" borderId="12"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4" fillId="0" borderId="0" xfId="1" applyFont="1" applyAlignment="1">
      <alignment horizontal="center"/>
    </xf>
    <xf numFmtId="0" fontId="4" fillId="0" borderId="0" xfId="1" applyFont="1" applyAlignment="1">
      <alignment horizontal="right"/>
    </xf>
    <xf numFmtId="49" fontId="4" fillId="0" borderId="1" xfId="1" applyNumberFormat="1" applyFont="1" applyBorder="1" applyAlignment="1">
      <alignment horizontal="center"/>
    </xf>
    <xf numFmtId="49" fontId="4" fillId="0" borderId="1" xfId="1" applyNumberFormat="1" applyFont="1" applyBorder="1" applyAlignment="1">
      <alignment horizontal="left"/>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8" xfId="1" applyFont="1" applyBorder="1" applyAlignment="1">
      <alignment horizontal="center" vertical="center" wrapText="1"/>
    </xf>
    <xf numFmtId="0" fontId="2" fillId="0" borderId="0"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 xfId="1" applyFont="1" applyBorder="1" applyAlignment="1">
      <alignment horizontal="center" vertical="center" wrapText="1"/>
    </xf>
    <xf numFmtId="4" fontId="2" fillId="0" borderId="0" xfId="1" applyNumberFormat="1" applyFont="1" applyAlignment="1">
      <alignment horizontal="center"/>
    </xf>
    <xf numFmtId="0" fontId="2" fillId="0" borderId="0" xfId="1" applyFont="1" applyAlignment="1">
      <alignment horizont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2" fontId="2" fillId="0" borderId="5" xfId="1" applyNumberFormat="1" applyFont="1" applyBorder="1" applyAlignment="1">
      <alignment horizontal="center" vertical="center" shrinkToFit="1"/>
    </xf>
    <xf numFmtId="2" fontId="2" fillId="0" borderId="6" xfId="1" applyNumberFormat="1" applyFont="1" applyBorder="1" applyAlignment="1">
      <alignment horizontal="center" vertical="center" shrinkToFit="1"/>
    </xf>
    <xf numFmtId="2" fontId="2" fillId="0" borderId="7" xfId="1" applyNumberFormat="1" applyFont="1" applyBorder="1" applyAlignment="1">
      <alignment horizontal="center" vertical="center" shrinkToFi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49" fontId="2" fillId="0" borderId="5" xfId="1" applyNumberFormat="1" applyFont="1" applyBorder="1" applyAlignment="1">
      <alignment horizontal="center" vertical="center"/>
    </xf>
    <xf numFmtId="49" fontId="2" fillId="0" borderId="6" xfId="1" applyNumberFormat="1" applyFont="1" applyBorder="1" applyAlignment="1">
      <alignment horizontal="center" vertical="center"/>
    </xf>
    <xf numFmtId="4" fontId="2" fillId="0" borderId="5" xfId="1" applyNumberFormat="1" applyFont="1" applyBorder="1" applyAlignment="1">
      <alignment horizontal="center" vertical="center" shrinkToFit="1"/>
    </xf>
    <xf numFmtId="4" fontId="2" fillId="0" borderId="6" xfId="1" applyNumberFormat="1" applyFont="1" applyBorder="1" applyAlignment="1">
      <alignment horizontal="center" vertical="center" shrinkToFit="1"/>
    </xf>
    <xf numFmtId="4" fontId="2" fillId="0" borderId="7" xfId="1" applyNumberFormat="1" applyFont="1" applyBorder="1" applyAlignment="1">
      <alignment horizontal="center" vertical="center" shrinkToFit="1"/>
    </xf>
    <xf numFmtId="0" fontId="2" fillId="0" borderId="10" xfId="1" applyFont="1" applyBorder="1" applyAlignment="1">
      <alignment horizontal="center" vertical="top" wrapText="1"/>
    </xf>
    <xf numFmtId="0" fontId="2" fillId="0" borderId="1" xfId="1" applyFont="1" applyBorder="1" applyAlignment="1">
      <alignment horizontal="center" vertical="top" wrapText="1"/>
    </xf>
    <xf numFmtId="0" fontId="2" fillId="0" borderId="11" xfId="1" applyFont="1" applyBorder="1" applyAlignment="1">
      <alignment horizontal="center" vertical="top" wrapText="1"/>
    </xf>
    <xf numFmtId="49" fontId="2" fillId="0" borderId="6" xfId="1" applyNumberFormat="1" applyFont="1" applyBorder="1" applyAlignment="1">
      <alignment horizontal="left"/>
    </xf>
    <xf numFmtId="0" fontId="2" fillId="0" borderId="2" xfId="1" applyFont="1" applyBorder="1" applyAlignment="1">
      <alignment horizontal="left"/>
    </xf>
    <xf numFmtId="0" fontId="2" fillId="0" borderId="4" xfId="1" applyFont="1" applyBorder="1" applyAlignment="1">
      <alignment horizontal="left"/>
    </xf>
    <xf numFmtId="0" fontId="2" fillId="0" borderId="3" xfId="1" applyFont="1" applyBorder="1" applyAlignment="1">
      <alignment horizontal="right"/>
    </xf>
    <xf numFmtId="0" fontId="2" fillId="0" borderId="2" xfId="1" applyFont="1" applyBorder="1" applyAlignment="1">
      <alignment horizontal="right"/>
    </xf>
    <xf numFmtId="49" fontId="2" fillId="0" borderId="5" xfId="1" applyNumberFormat="1" applyFont="1" applyBorder="1" applyAlignment="1">
      <alignment horizontal="center"/>
    </xf>
    <xf numFmtId="49" fontId="2" fillId="0" borderId="6" xfId="1" applyNumberFormat="1" applyFont="1" applyBorder="1" applyAlignment="1">
      <alignment horizontal="center"/>
    </xf>
    <xf numFmtId="49" fontId="2" fillId="0" borderId="7" xfId="1" applyNumberFormat="1" applyFont="1" applyBorder="1" applyAlignment="1">
      <alignment horizontal="center"/>
    </xf>
    <xf numFmtId="0" fontId="2" fillId="0" borderId="5" xfId="1" applyFont="1" applyBorder="1" applyAlignment="1">
      <alignment horizontal="left" wrapText="1"/>
    </xf>
    <xf numFmtId="0" fontId="2" fillId="0" borderId="6" xfId="1" applyFont="1" applyBorder="1" applyAlignment="1">
      <alignment horizontal="left" wrapText="1"/>
    </xf>
    <xf numFmtId="0" fontId="2" fillId="0" borderId="7" xfId="1" applyFont="1" applyBorder="1" applyAlignment="1">
      <alignment horizontal="left" wrapText="1"/>
    </xf>
    <xf numFmtId="0" fontId="2" fillId="0" borderId="5"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5" xfId="1" applyFont="1" applyBorder="1" applyAlignment="1">
      <alignment horizontal="center" vertical="top"/>
    </xf>
    <xf numFmtId="0" fontId="2" fillId="0" borderId="6" xfId="1" applyFont="1" applyBorder="1" applyAlignment="1">
      <alignment horizontal="center" vertical="top"/>
    </xf>
    <xf numFmtId="0" fontId="2" fillId="0" borderId="7" xfId="1" applyFont="1" applyBorder="1" applyAlignment="1">
      <alignment horizontal="center" vertical="top"/>
    </xf>
    <xf numFmtId="0" fontId="2" fillId="0" borderId="5" xfId="1" applyFont="1" applyBorder="1" applyAlignment="1">
      <alignment horizontal="center" vertical="top" wrapText="1"/>
    </xf>
    <xf numFmtId="0" fontId="2" fillId="0" borderId="6" xfId="1" applyFont="1" applyBorder="1" applyAlignment="1">
      <alignment horizontal="center" vertical="top" wrapText="1"/>
    </xf>
    <xf numFmtId="0" fontId="2" fillId="0" borderId="7" xfId="1" applyFont="1" applyBorder="1" applyAlignment="1">
      <alignment horizontal="center" vertical="top" wrapText="1"/>
    </xf>
    <xf numFmtId="0" fontId="2" fillId="0" borderId="5"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3" xfId="1" applyFont="1" applyBorder="1" applyAlignment="1">
      <alignment horizontal="center" vertical="top" wrapText="1"/>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4" fillId="0" borderId="0" xfId="1" applyFont="1" applyFill="1" applyBorder="1" applyAlignment="1">
      <alignment horizontal="right"/>
    </xf>
    <xf numFmtId="0" fontId="4" fillId="0" borderId="1" xfId="1" applyFont="1" applyBorder="1" applyAlignment="1">
      <alignment horizontal="center"/>
    </xf>
    <xf numFmtId="0" fontId="1" fillId="0" borderId="0" xfId="1" applyFont="1" applyBorder="1" applyAlignment="1">
      <alignment horizontal="center" vertical="top" wrapText="1"/>
    </xf>
    <xf numFmtId="0" fontId="2" fillId="0" borderId="0" xfId="1" applyFont="1" applyAlignment="1">
      <alignment horizontal="center" vertical="top"/>
    </xf>
    <xf numFmtId="2" fontId="2" fillId="0" borderId="5" xfId="1" applyNumberFormat="1" applyFont="1" applyBorder="1" applyAlignment="1">
      <alignment horizontal="center"/>
    </xf>
    <xf numFmtId="2" fontId="2" fillId="0" borderId="6" xfId="1" applyNumberFormat="1" applyFont="1" applyBorder="1" applyAlignment="1">
      <alignment horizontal="center"/>
    </xf>
    <xf numFmtId="2" fontId="2" fillId="0" borderId="7" xfId="1" applyNumberFormat="1" applyFont="1" applyBorder="1" applyAlignment="1">
      <alignment horizontal="center"/>
    </xf>
    <xf numFmtId="0" fontId="4" fillId="0" borderId="5" xfId="1" applyFont="1" applyBorder="1"/>
    <xf numFmtId="0" fontId="4" fillId="0" borderId="6" xfId="1" applyFont="1" applyBorder="1"/>
    <xf numFmtId="0" fontId="4" fillId="0" borderId="7" xfId="1" applyFont="1" applyBorder="1"/>
    <xf numFmtId="0" fontId="2" fillId="0" borderId="5" xfId="1" applyFont="1" applyBorder="1"/>
    <xf numFmtId="0" fontId="2" fillId="0" borderId="6" xfId="1" applyFont="1" applyBorder="1"/>
    <xf numFmtId="0" fontId="2" fillId="0" borderId="7" xfId="1" applyFont="1" applyBorder="1"/>
    <xf numFmtId="0" fontId="2" fillId="0" borderId="2" xfId="1" applyFont="1" applyBorder="1" applyAlignment="1">
      <alignment horizontal="center" vertical="top"/>
    </xf>
    <xf numFmtId="0" fontId="4" fillId="0" borderId="0" xfId="1" applyFont="1" applyAlignment="1">
      <alignment horizontal="left"/>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9" fontId="2" fillId="0" borderId="7" xfId="1" applyNumberFormat="1" applyFont="1" applyBorder="1" applyAlignment="1">
      <alignment horizontal="center" vertical="center"/>
    </xf>
    <xf numFmtId="0" fontId="2" fillId="0" borderId="1" xfId="1" applyFont="1" applyBorder="1" applyAlignment="1">
      <alignment horizontal="center"/>
    </xf>
    <xf numFmtId="49" fontId="2" fillId="0" borderId="1" xfId="1" applyNumberFormat="1" applyFont="1" applyBorder="1" applyAlignment="1">
      <alignment horizontal="center"/>
    </xf>
    <xf numFmtId="0" fontId="2" fillId="0" borderId="12" xfId="1" applyFont="1" applyBorder="1" applyAlignment="1">
      <alignment horizontal="left" vertical="top"/>
    </xf>
    <xf numFmtId="0" fontId="2" fillId="0" borderId="12" xfId="1" applyFont="1" applyBorder="1" applyAlignment="1">
      <alignment horizontal="left" vertical="top" wrapText="1"/>
    </xf>
    <xf numFmtId="0" fontId="4" fillId="0" borderId="1" xfId="1" applyFont="1" applyBorder="1"/>
    <xf numFmtId="0" fontId="2" fillId="0" borderId="0" xfId="0" applyNumberFormat="1" applyFont="1" applyFill="1" applyBorder="1" applyAlignment="1">
      <alignment horizontal="center"/>
    </xf>
    <xf numFmtId="4"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7" xfId="0" applyNumberFormat="1" applyFont="1" applyBorder="1" applyAlignment="1">
      <alignment horizontal="center" vertical="center"/>
    </xf>
    <xf numFmtId="4" fontId="2" fillId="0" borderId="12" xfId="0" applyNumberFormat="1" applyFont="1" applyBorder="1" applyAlignment="1">
      <alignment horizontal="center" vertical="center"/>
    </xf>
    <xf numFmtId="49" fontId="2" fillId="0" borderId="5"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7" xfId="0" applyNumberFormat="1" applyFont="1" applyBorder="1" applyAlignment="1">
      <alignment horizontal="right" vertical="center"/>
    </xf>
    <xf numFmtId="0" fontId="2" fillId="0" borderId="5"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12" xfId="0" applyNumberFormat="1" applyFont="1" applyBorder="1" applyAlignment="1">
      <alignment horizontal="center" vertical="center"/>
    </xf>
    <xf numFmtId="9" fontId="2" fillId="0" borderId="12" xfId="0" applyNumberFormat="1" applyFont="1" applyBorder="1" applyAlignment="1">
      <alignment horizontal="center" vertical="center"/>
    </xf>
    <xf numFmtId="4" fontId="2" fillId="3" borderId="0" xfId="0" applyNumberFormat="1" applyFont="1" applyFill="1" applyBorder="1" applyAlignment="1">
      <alignment horizontal="center" vertical="center"/>
    </xf>
    <xf numFmtId="2" fontId="2" fillId="0" borderId="12" xfId="0" applyNumberFormat="1" applyFont="1" applyBorder="1" applyAlignment="1">
      <alignment horizontal="center" vertical="center"/>
    </xf>
    <xf numFmtId="0" fontId="2" fillId="0" borderId="12" xfId="0" applyNumberFormat="1" applyFont="1" applyBorder="1" applyAlignment="1">
      <alignment horizontal="center" vertical="top"/>
    </xf>
    <xf numFmtId="4" fontId="2" fillId="0" borderId="6" xfId="0" applyNumberFormat="1" applyFont="1" applyBorder="1" applyAlignment="1">
      <alignment horizontal="center" vertical="center"/>
    </xf>
    <xf numFmtId="4" fontId="2" fillId="0" borderId="7" xfId="0" applyNumberFormat="1" applyFont="1" applyBorder="1" applyAlignment="1">
      <alignment horizontal="center" vertical="center"/>
    </xf>
    <xf numFmtId="0" fontId="2" fillId="0" borderId="12" xfId="0" applyNumberFormat="1" applyFont="1" applyBorder="1" applyAlignment="1">
      <alignment horizontal="left" vertical="center" wrapText="1"/>
    </xf>
    <xf numFmtId="0" fontId="7" fillId="0" borderId="0" xfId="0" applyNumberFormat="1" applyFont="1" applyBorder="1" applyAlignment="1">
      <alignment horizontal="center"/>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1"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7" fillId="0" borderId="1" xfId="0" applyNumberFormat="1" applyFont="1" applyBorder="1" applyAlignment="1">
      <alignment horizontal="left"/>
    </xf>
    <xf numFmtId="0" fontId="7" fillId="0" borderId="0" xfId="0" applyNumberFormat="1" applyFont="1" applyBorder="1" applyAlignment="1">
      <alignment horizontal="left"/>
    </xf>
    <xf numFmtId="0" fontId="7" fillId="0" borderId="1" xfId="0" applyNumberFormat="1" applyFont="1" applyBorder="1" applyAlignment="1">
      <alignment horizontal="left"/>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4" fontId="2" fillId="5" borderId="5"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4" borderId="5" xfId="0" applyNumberFormat="1" applyFont="1" applyFill="1" applyBorder="1" applyAlignment="1">
      <alignment horizontal="right" vertical="center"/>
    </xf>
    <xf numFmtId="49" fontId="2" fillId="4" borderId="6" xfId="0" applyNumberFormat="1" applyFont="1" applyFill="1" applyBorder="1" applyAlignment="1">
      <alignment horizontal="right" vertical="center"/>
    </xf>
    <xf numFmtId="49" fontId="2" fillId="4" borderId="7" xfId="0" applyNumberFormat="1" applyFont="1" applyFill="1" applyBorder="1" applyAlignment="1">
      <alignment horizontal="right" vertical="center"/>
    </xf>
    <xf numFmtId="9" fontId="2" fillId="4" borderId="12" xfId="0" applyNumberFormat="1" applyFont="1" applyFill="1" applyBorder="1" applyAlignment="1">
      <alignment horizontal="center" vertical="center"/>
    </xf>
    <xf numFmtId="0" fontId="2" fillId="4" borderId="12" xfId="0" applyNumberFormat="1" applyFont="1" applyFill="1" applyBorder="1" applyAlignment="1">
      <alignment horizontal="center" vertical="center"/>
    </xf>
    <xf numFmtId="4" fontId="2" fillId="4" borderId="12" xfId="0" applyNumberFormat="1" applyFont="1" applyFill="1" applyBorder="1" applyAlignment="1">
      <alignment horizontal="center" vertical="center"/>
    </xf>
    <xf numFmtId="9" fontId="2" fillId="5" borderId="12" xfId="0" applyNumberFormat="1" applyFont="1" applyFill="1" applyBorder="1" applyAlignment="1">
      <alignment horizontal="center" vertical="center"/>
    </xf>
    <xf numFmtId="0" fontId="2" fillId="5" borderId="12" xfId="0" applyNumberFormat="1" applyFont="1" applyFill="1" applyBorder="1" applyAlignment="1">
      <alignment horizontal="center" vertical="center"/>
    </xf>
    <xf numFmtId="4" fontId="2" fillId="5" borderId="12" xfId="0" applyNumberFormat="1" applyFont="1" applyFill="1" applyBorder="1" applyAlignment="1">
      <alignment horizontal="center" vertical="center"/>
    </xf>
    <xf numFmtId="49" fontId="2" fillId="4" borderId="12" xfId="0" applyNumberFormat="1" applyFont="1" applyFill="1" applyBorder="1" applyAlignment="1">
      <alignment horizontal="center" vertical="center"/>
    </xf>
    <xf numFmtId="0" fontId="2" fillId="4" borderId="5" xfId="0" applyNumberFormat="1" applyFont="1" applyFill="1" applyBorder="1" applyAlignment="1">
      <alignment horizontal="left" vertical="center" wrapText="1"/>
    </xf>
    <xf numFmtId="0" fontId="2" fillId="4" borderId="6" xfId="0" applyNumberFormat="1" applyFont="1" applyFill="1" applyBorder="1" applyAlignment="1">
      <alignment horizontal="left" vertical="center" wrapText="1"/>
    </xf>
    <xf numFmtId="0" fontId="2" fillId="4" borderId="7" xfId="0" applyNumberFormat="1" applyFont="1" applyFill="1" applyBorder="1" applyAlignment="1">
      <alignment horizontal="left" vertical="center" wrapText="1"/>
    </xf>
    <xf numFmtId="4" fontId="2" fillId="4" borderId="5" xfId="0" applyNumberFormat="1" applyFont="1" applyFill="1" applyBorder="1" applyAlignment="1">
      <alignment horizontal="center" vertical="center"/>
    </xf>
    <xf numFmtId="4" fontId="2" fillId="4" borderId="6" xfId="0" applyNumberFormat="1" applyFont="1" applyFill="1" applyBorder="1" applyAlignment="1">
      <alignment horizontal="center" vertical="center"/>
    </xf>
    <xf numFmtId="4" fontId="2" fillId="4" borderId="7" xfId="0" applyNumberFormat="1" applyFont="1" applyFill="1" applyBorder="1" applyAlignment="1">
      <alignment horizontal="center" vertical="center"/>
    </xf>
    <xf numFmtId="0" fontId="2" fillId="5" borderId="12" xfId="0" applyNumberFormat="1" applyFont="1" applyFill="1" applyBorder="1" applyAlignment="1">
      <alignment horizontal="left" vertical="center" wrapText="1"/>
    </xf>
    <xf numFmtId="4" fontId="2" fillId="5" borderId="6" xfId="0" applyNumberFormat="1" applyFont="1" applyFill="1" applyBorder="1" applyAlignment="1">
      <alignment horizontal="center" vertical="center"/>
    </xf>
    <xf numFmtId="4" fontId="2" fillId="5" borderId="7" xfId="0" applyNumberFormat="1" applyFont="1" applyFill="1" applyBorder="1" applyAlignment="1">
      <alignment horizontal="center" vertical="center"/>
    </xf>
    <xf numFmtId="2" fontId="2" fillId="5" borderId="12" xfId="0" applyNumberFormat="1" applyFont="1" applyFill="1" applyBorder="1" applyAlignment="1">
      <alignment horizontal="center" vertical="center"/>
    </xf>
    <xf numFmtId="0" fontId="7" fillId="4" borderId="0" xfId="0" applyNumberFormat="1" applyFont="1" applyFill="1" applyBorder="1" applyAlignment="1">
      <alignment horizontal="center"/>
    </xf>
    <xf numFmtId="0" fontId="2" fillId="4" borderId="12" xfId="0" applyNumberFormat="1" applyFont="1" applyFill="1" applyBorder="1" applyAlignment="1">
      <alignment horizontal="center" vertical="top"/>
    </xf>
    <xf numFmtId="0" fontId="2" fillId="4" borderId="3"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wrapText="1"/>
    </xf>
    <xf numFmtId="0" fontId="2" fillId="4" borderId="4" xfId="0" applyNumberFormat="1" applyFont="1" applyFill="1" applyBorder="1" applyAlignment="1">
      <alignment horizontal="center" vertical="center" wrapText="1"/>
    </xf>
    <xf numFmtId="0" fontId="2" fillId="4" borderId="8"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2" fillId="4" borderId="9"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4" borderId="11"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0" fontId="2" fillId="4" borderId="6" xfId="0" applyNumberFormat="1" applyFont="1" applyFill="1" applyBorder="1" applyAlignment="1">
      <alignment horizontal="center" vertical="center" wrapText="1"/>
    </xf>
    <xf numFmtId="0" fontId="2" fillId="4" borderId="7" xfId="0" applyNumberFormat="1" applyFont="1" applyFill="1" applyBorder="1" applyAlignment="1">
      <alignment horizontal="center" vertical="center" wrapText="1"/>
    </xf>
    <xf numFmtId="0" fontId="2" fillId="4" borderId="12" xfId="0" applyNumberFormat="1" applyFont="1" applyFill="1" applyBorder="1" applyAlignment="1">
      <alignment horizontal="center" vertical="center" wrapText="1"/>
    </xf>
    <xf numFmtId="0" fontId="7" fillId="5" borderId="0" xfId="0" applyNumberFormat="1" applyFont="1" applyFill="1" applyBorder="1" applyAlignment="1">
      <alignment horizontal="center"/>
    </xf>
    <xf numFmtId="49" fontId="7" fillId="4" borderId="1" xfId="0" applyNumberFormat="1" applyFont="1" applyFill="1" applyBorder="1" applyAlignment="1">
      <alignment horizontal="left"/>
    </xf>
    <xf numFmtId="0" fontId="7" fillId="4" borderId="0" xfId="0" applyNumberFormat="1" applyFont="1" applyFill="1" applyBorder="1" applyAlignment="1">
      <alignment horizontal="left"/>
    </xf>
    <xf numFmtId="0" fontId="7" fillId="4" borderId="1" xfId="0" applyNumberFormat="1" applyFont="1" applyFill="1" applyBorder="1" applyAlignment="1">
      <alignment horizontal="left"/>
    </xf>
    <xf numFmtId="49" fontId="2" fillId="4" borderId="5"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49" fontId="2" fillId="4" borderId="7" xfId="0" applyNumberFormat="1" applyFont="1" applyFill="1" applyBorder="1" applyAlignment="1">
      <alignment horizontal="left" vertical="center"/>
    </xf>
    <xf numFmtId="4" fontId="8" fillId="5" borderId="12" xfId="0" applyNumberFormat="1" applyFont="1" applyFill="1" applyBorder="1" applyAlignment="1">
      <alignment horizontal="center" vertical="center"/>
    </xf>
    <xf numFmtId="0" fontId="8" fillId="5" borderId="12" xfId="0" applyNumberFormat="1" applyFont="1" applyFill="1" applyBorder="1" applyAlignment="1">
      <alignment horizontal="center" vertical="center"/>
    </xf>
    <xf numFmtId="0" fontId="2" fillId="4" borderId="12" xfId="0" applyNumberFormat="1" applyFont="1" applyFill="1" applyBorder="1" applyAlignment="1">
      <alignment horizontal="left" vertical="center" wrapText="1"/>
    </xf>
    <xf numFmtId="4" fontId="8" fillId="4" borderId="5" xfId="0" applyNumberFormat="1" applyFont="1" applyFill="1" applyBorder="1" applyAlignment="1">
      <alignment horizontal="center" vertical="center"/>
    </xf>
    <xf numFmtId="4" fontId="8" fillId="4" borderId="6"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0" fontId="2" fillId="5" borderId="12" xfId="0" applyNumberFormat="1" applyFont="1" applyFill="1" applyBorder="1" applyAlignment="1">
      <alignment vertical="center" wrapText="1"/>
    </xf>
    <xf numFmtId="3" fontId="2" fillId="5" borderId="12"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4" fontId="8" fillId="4" borderId="12"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49" fontId="2" fillId="4" borderId="7" xfId="0" applyNumberFormat="1" applyFont="1" applyFill="1" applyBorder="1" applyAlignment="1">
      <alignment horizontal="center" vertical="center"/>
    </xf>
    <xf numFmtId="0" fontId="2" fillId="5" borderId="5" xfId="0" applyNumberFormat="1" applyFont="1" applyFill="1" applyBorder="1" applyAlignment="1">
      <alignment horizontal="left" vertical="center" wrapText="1"/>
    </xf>
    <xf numFmtId="0" fontId="2" fillId="5" borderId="6" xfId="0" applyNumberFormat="1" applyFont="1" applyFill="1" applyBorder="1" applyAlignment="1">
      <alignment horizontal="left" vertical="center" wrapText="1"/>
    </xf>
    <xf numFmtId="0" fontId="2" fillId="5" borderId="7" xfId="0" applyNumberFormat="1" applyFont="1" applyFill="1" applyBorder="1" applyAlignment="1">
      <alignment horizontal="left" vertical="center" wrapText="1"/>
    </xf>
    <xf numFmtId="0" fontId="2" fillId="5" borderId="5" xfId="0" applyNumberFormat="1" applyFont="1" applyFill="1" applyBorder="1" applyAlignment="1">
      <alignment horizontal="center" vertical="center"/>
    </xf>
    <xf numFmtId="0" fontId="2" fillId="4" borderId="5" xfId="0" applyNumberFormat="1" applyFont="1" applyFill="1" applyBorder="1" applyAlignment="1">
      <alignment horizontal="right" vertical="center"/>
    </xf>
    <xf numFmtId="0" fontId="2" fillId="4" borderId="6" xfId="0" applyNumberFormat="1" applyFont="1" applyFill="1" applyBorder="1" applyAlignment="1">
      <alignment horizontal="right" vertical="center"/>
    </xf>
    <xf numFmtId="0" fontId="2" fillId="4" borderId="7" xfId="0" applyNumberFormat="1" applyFont="1" applyFill="1" applyBorder="1" applyAlignment="1">
      <alignment horizontal="right" vertical="center"/>
    </xf>
    <xf numFmtId="0" fontId="7" fillId="5" borderId="0" xfId="0" applyNumberFormat="1" applyFont="1" applyFill="1" applyBorder="1" applyAlignment="1">
      <alignment horizontal="center" wrapText="1"/>
    </xf>
    <xf numFmtId="49" fontId="2" fillId="4" borderId="3" xfId="0" applyNumberFormat="1" applyFont="1" applyFill="1" applyBorder="1" applyAlignment="1">
      <alignment horizontal="center" vertical="center"/>
    </xf>
    <xf numFmtId="49" fontId="2" fillId="4" borderId="2"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2" fillId="4" borderId="2" xfId="0" applyNumberFormat="1" applyFont="1" applyFill="1" applyBorder="1" applyAlignment="1">
      <alignment horizontal="left" vertical="center" wrapText="1" indent="2"/>
    </xf>
    <xf numFmtId="0" fontId="2" fillId="4" borderId="4" xfId="0" applyNumberFormat="1" applyFont="1" applyFill="1" applyBorder="1" applyAlignment="1">
      <alignment horizontal="left" vertical="center" wrapText="1" indent="2"/>
    </xf>
    <xf numFmtId="4" fontId="2" fillId="4" borderId="3" xfId="0" applyNumberFormat="1" applyFont="1" applyFill="1" applyBorder="1" applyAlignment="1">
      <alignment horizontal="center"/>
    </xf>
    <xf numFmtId="4" fontId="2" fillId="4" borderId="2" xfId="0" applyNumberFormat="1" applyFont="1" applyFill="1" applyBorder="1" applyAlignment="1">
      <alignment horizontal="center"/>
    </xf>
    <xf numFmtId="4" fontId="2" fillId="4" borderId="4" xfId="0" applyNumberFormat="1" applyFont="1" applyFill="1" applyBorder="1" applyAlignment="1">
      <alignment horizontal="center"/>
    </xf>
    <xf numFmtId="4" fontId="2" fillId="4" borderId="10" xfId="0" applyNumberFormat="1" applyFont="1" applyFill="1" applyBorder="1" applyAlignment="1">
      <alignment horizontal="center"/>
    </xf>
    <xf numFmtId="4" fontId="2" fillId="4" borderId="1" xfId="0" applyNumberFormat="1" applyFont="1" applyFill="1" applyBorder="1" applyAlignment="1">
      <alignment horizontal="center"/>
    </xf>
    <xf numFmtId="4" fontId="2" fillId="4" borderId="11" xfId="0" applyNumberFormat="1" applyFont="1" applyFill="1" applyBorder="1" applyAlignment="1">
      <alignment horizontal="center"/>
    </xf>
    <xf numFmtId="0" fontId="2" fillId="4" borderId="1" xfId="0" applyNumberFormat="1" applyFont="1" applyFill="1" applyBorder="1" applyAlignment="1">
      <alignment horizontal="left" vertical="center" wrapText="1"/>
    </xf>
    <xf numFmtId="0" fontId="2" fillId="4" borderId="11" xfId="0" applyNumberFormat="1" applyFont="1" applyFill="1" applyBorder="1" applyAlignment="1">
      <alignment horizontal="left" vertical="center" wrapText="1"/>
    </xf>
    <xf numFmtId="0" fontId="2" fillId="4" borderId="6" xfId="0" applyNumberFormat="1" applyFont="1" applyFill="1" applyBorder="1" applyAlignment="1">
      <alignment horizontal="left" vertical="center" wrapText="1" indent="2"/>
    </xf>
    <xf numFmtId="0" fontId="2" fillId="4" borderId="7" xfId="0" applyNumberFormat="1" applyFont="1" applyFill="1" applyBorder="1" applyAlignment="1">
      <alignment horizontal="left" vertical="center" wrapText="1" indent="2"/>
    </xf>
    <xf numFmtId="0" fontId="2" fillId="4" borderId="2" xfId="0" applyNumberFormat="1" applyFont="1" applyFill="1" applyBorder="1" applyAlignment="1">
      <alignment horizontal="center"/>
    </xf>
    <xf numFmtId="0" fontId="2" fillId="4" borderId="4" xfId="0" applyNumberFormat="1" applyFont="1" applyFill="1" applyBorder="1" applyAlignment="1">
      <alignment horizontal="center"/>
    </xf>
    <xf numFmtId="0" fontId="2" fillId="4" borderId="10" xfId="0" applyNumberFormat="1" applyFont="1" applyFill="1" applyBorder="1" applyAlignment="1">
      <alignment horizontal="center"/>
    </xf>
    <xf numFmtId="0" fontId="2" fillId="4" borderId="1" xfId="0" applyNumberFormat="1" applyFont="1" applyFill="1" applyBorder="1" applyAlignment="1">
      <alignment horizontal="center"/>
    </xf>
    <xf numFmtId="0" fontId="2" fillId="4" borderId="11" xfId="0" applyNumberFormat="1" applyFont="1" applyFill="1" applyBorder="1" applyAlignment="1">
      <alignment horizontal="center"/>
    </xf>
    <xf numFmtId="0" fontId="9" fillId="4" borderId="0" xfId="0" applyNumberFormat="1" applyFont="1" applyFill="1" applyBorder="1" applyAlignment="1">
      <alignment horizontal="justify" wrapText="1"/>
    </xf>
    <xf numFmtId="0" fontId="1" fillId="4" borderId="0" xfId="0" applyNumberFormat="1" applyFont="1" applyFill="1" applyBorder="1" applyAlignment="1">
      <alignment horizontal="justify" wrapText="1"/>
    </xf>
    <xf numFmtId="4" fontId="2" fillId="4" borderId="8" xfId="0" applyNumberFormat="1" applyFont="1" applyFill="1" applyBorder="1" applyAlignment="1">
      <alignment horizontal="center" vertical="center"/>
    </xf>
    <xf numFmtId="4" fontId="2" fillId="4" borderId="0" xfId="0" applyNumberFormat="1" applyFont="1" applyFill="1" applyBorder="1" applyAlignment="1">
      <alignment horizontal="center" vertical="center"/>
    </xf>
    <xf numFmtId="0" fontId="8" fillId="4" borderId="12" xfId="0" applyNumberFormat="1" applyFont="1" applyFill="1" applyBorder="1" applyAlignment="1">
      <alignment horizontal="center" vertical="center"/>
    </xf>
    <xf numFmtId="4" fontId="13" fillId="4" borderId="12" xfId="0" applyNumberFormat="1" applyFont="1" applyFill="1" applyBorder="1" applyAlignment="1">
      <alignment horizontal="center" vertical="center"/>
    </xf>
    <xf numFmtId="0" fontId="2" fillId="0" borderId="5"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7" xfId="0" applyNumberFormat="1" applyFont="1" applyBorder="1" applyAlignment="1">
      <alignment horizontal="right" vertical="center"/>
    </xf>
    <xf numFmtId="4" fontId="8" fillId="0" borderId="12" xfId="0" applyNumberFormat="1" applyFont="1" applyBorder="1" applyAlignment="1">
      <alignment horizontal="center" vertical="center"/>
    </xf>
    <xf numFmtId="0" fontId="7" fillId="0" borderId="0" xfId="0" applyNumberFormat="1" applyFont="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showGridLines="0" topLeftCell="A40" zoomScaleNormal="100" workbookViewId="0">
      <selection activeCell="BM12" sqref="BM12"/>
    </sheetView>
  </sheetViews>
  <sheetFormatPr defaultColWidth="1.5703125" defaultRowHeight="12.75" x14ac:dyDescent="0.2"/>
  <cols>
    <col min="1" max="16384" width="1.5703125" style="56"/>
  </cols>
  <sheetData>
    <row r="1" spans="1:57" s="23" customFormat="1" ht="11.25" customHeight="1" x14ac:dyDescent="0.2">
      <c r="A1" s="150" t="s">
        <v>125</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row>
    <row r="2" spans="1:57" s="23" customFormat="1" ht="50.25" customHeight="1" x14ac:dyDescent="0.2">
      <c r="A2" s="151" t="s">
        <v>126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row>
    <row r="3" spans="1:57" s="23" customFormat="1" ht="33.75" customHeight="1" x14ac:dyDescent="0.2">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row>
    <row r="4" spans="1:57" s="24" customFormat="1" ht="12.75" customHeight="1" x14ac:dyDescent="0.25">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row>
    <row r="5" spans="1:57" s="24" customFormat="1" ht="12.75" customHeight="1" x14ac:dyDescent="0.25"/>
    <row r="6" spans="1:57" s="24" customFormat="1" ht="12.75" customHeight="1" x14ac:dyDescent="0.25">
      <c r="Z6" s="140" t="s">
        <v>127</v>
      </c>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row>
    <row r="7" spans="1:57" s="24" customFormat="1" ht="12.75" customHeight="1" x14ac:dyDescent="0.25">
      <c r="Z7" s="154" t="s">
        <v>392</v>
      </c>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row>
    <row r="8" spans="1:57" s="23" customFormat="1" ht="17.25" customHeight="1" x14ac:dyDescent="0.2">
      <c r="Z8" s="160" t="s">
        <v>128</v>
      </c>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row>
    <row r="9" spans="1:57" s="24" customFormat="1" ht="12.75" customHeight="1" x14ac:dyDescent="0.25">
      <c r="AE9" s="25" t="s">
        <v>129</v>
      </c>
      <c r="AF9" s="129"/>
      <c r="AG9" s="129"/>
      <c r="AH9" s="129"/>
      <c r="AI9" s="129"/>
      <c r="AJ9" s="129"/>
      <c r="AK9" s="129"/>
      <c r="AL9" s="129"/>
      <c r="AM9" s="129"/>
      <c r="AN9" s="129"/>
      <c r="AO9" s="129"/>
      <c r="AP9" s="129"/>
      <c r="AQ9" s="154" t="s">
        <v>393</v>
      </c>
      <c r="AR9" s="154"/>
      <c r="AS9" s="154"/>
      <c r="AT9" s="154"/>
      <c r="AU9" s="154"/>
      <c r="AV9" s="154"/>
      <c r="AW9" s="154"/>
      <c r="AX9" s="154"/>
      <c r="AY9" s="154"/>
      <c r="AZ9" s="154"/>
      <c r="BA9" s="154"/>
      <c r="BB9" s="154"/>
      <c r="BC9" s="154"/>
      <c r="BD9" s="154"/>
      <c r="BE9" s="154"/>
    </row>
    <row r="10" spans="1:57" s="23" customFormat="1" ht="17.25" customHeight="1" x14ac:dyDescent="0.2">
      <c r="AF10" s="161" t="s">
        <v>130</v>
      </c>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row>
    <row r="11" spans="1:57" s="24" customFormat="1" ht="12.75" customHeight="1" x14ac:dyDescent="0.25">
      <c r="AG11" s="25" t="s">
        <v>131</v>
      </c>
      <c r="AH11" s="129" t="s">
        <v>395</v>
      </c>
      <c r="AI11" s="129"/>
      <c r="AJ11" s="129"/>
      <c r="AK11" s="24" t="s">
        <v>131</v>
      </c>
      <c r="AL11" s="129" t="s">
        <v>394</v>
      </c>
      <c r="AM11" s="129"/>
      <c r="AN11" s="129"/>
      <c r="AO11" s="129"/>
      <c r="AP11" s="129"/>
      <c r="AQ11" s="129"/>
      <c r="AR11" s="129"/>
      <c r="AS11" s="129"/>
      <c r="AT11" s="129"/>
      <c r="AU11" s="129"/>
      <c r="AV11" s="129"/>
      <c r="AW11" s="129"/>
      <c r="AX11" s="162">
        <v>20</v>
      </c>
      <c r="AY11" s="162"/>
      <c r="AZ11" s="130" t="s">
        <v>395</v>
      </c>
      <c r="BA11" s="130"/>
      <c r="BB11" s="130"/>
      <c r="BC11" s="163" t="s">
        <v>132</v>
      </c>
      <c r="BD11" s="163"/>
    </row>
    <row r="12" spans="1:57" s="24" customFormat="1" ht="44.25" customHeight="1" x14ac:dyDescent="0.25"/>
    <row r="13" spans="1:57" s="24" customFormat="1" ht="16.5" x14ac:dyDescent="0.25">
      <c r="A13" s="155" t="s">
        <v>133</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row>
    <row r="14" spans="1:57" s="26" customFormat="1" ht="16.5" x14ac:dyDescent="0.25">
      <c r="K14" s="156" t="s">
        <v>134</v>
      </c>
      <c r="L14" s="156"/>
      <c r="M14" s="156"/>
      <c r="N14" s="156"/>
      <c r="O14" s="157" t="s">
        <v>395</v>
      </c>
      <c r="P14" s="157"/>
      <c r="Q14" s="157"/>
      <c r="R14" s="158" t="s">
        <v>135</v>
      </c>
      <c r="S14" s="158"/>
      <c r="T14" s="158"/>
      <c r="U14" s="158"/>
      <c r="V14" s="158"/>
      <c r="W14" s="158"/>
      <c r="X14" s="158"/>
      <c r="Y14" s="158"/>
      <c r="Z14" s="158"/>
      <c r="AA14" s="158"/>
      <c r="AB14" s="158"/>
      <c r="AC14" s="158"/>
      <c r="AD14" s="158"/>
      <c r="AE14" s="158"/>
      <c r="AF14" s="158"/>
      <c r="AG14" s="157" t="s">
        <v>396</v>
      </c>
      <c r="AH14" s="157"/>
      <c r="AI14" s="157"/>
      <c r="AJ14" s="158" t="s">
        <v>136</v>
      </c>
      <c r="AK14" s="158"/>
      <c r="AL14" s="158"/>
      <c r="AM14" s="158"/>
      <c r="AN14" s="157" t="s">
        <v>397</v>
      </c>
      <c r="AO14" s="157"/>
      <c r="AP14" s="157"/>
      <c r="AQ14" s="159" t="s">
        <v>137</v>
      </c>
      <c r="AR14" s="159"/>
      <c r="AS14" s="159"/>
      <c r="AT14" s="159"/>
      <c r="AU14" s="159"/>
    </row>
    <row r="15" spans="1:57" s="26" customFormat="1" ht="6" customHeight="1" x14ac:dyDescent="0.25">
      <c r="A15" s="27"/>
      <c r="B15" s="27"/>
      <c r="C15" s="27"/>
      <c r="D15" s="27"/>
      <c r="E15" s="27"/>
      <c r="F15" s="27"/>
      <c r="G15" s="27"/>
      <c r="H15" s="27"/>
      <c r="I15" s="27"/>
      <c r="J15" s="27"/>
      <c r="K15" s="27"/>
      <c r="L15" s="28"/>
      <c r="M15" s="29"/>
      <c r="N15" s="29"/>
      <c r="O15" s="29"/>
      <c r="P15" s="28"/>
      <c r="Q15" s="28"/>
      <c r="R15" s="28"/>
      <c r="S15" s="28"/>
      <c r="T15" s="28"/>
      <c r="U15" s="28"/>
      <c r="V15" s="28"/>
      <c r="W15" s="28"/>
      <c r="X15" s="28"/>
      <c r="Y15" s="28"/>
      <c r="Z15" s="28"/>
      <c r="AA15" s="28"/>
      <c r="AB15" s="28"/>
      <c r="AC15" s="28"/>
      <c r="AD15" s="28"/>
      <c r="AE15" s="28"/>
      <c r="AF15" s="28"/>
      <c r="AG15" s="29"/>
      <c r="AH15" s="29"/>
      <c r="AI15" s="29"/>
      <c r="AJ15" s="27"/>
      <c r="AK15" s="27"/>
      <c r="AL15" s="27"/>
      <c r="AM15" s="28"/>
      <c r="AN15" s="29"/>
      <c r="AO15" s="29"/>
      <c r="AP15" s="29"/>
      <c r="AQ15" s="29"/>
      <c r="AR15" s="27"/>
      <c r="AS15" s="27"/>
      <c r="AT15" s="27"/>
      <c r="AU15" s="27"/>
      <c r="AV15" s="27"/>
      <c r="AW15" s="27"/>
      <c r="AX15" s="27"/>
      <c r="AY15" s="27"/>
      <c r="AZ15" s="27"/>
      <c r="BA15" s="27"/>
      <c r="BB15" s="27"/>
      <c r="BC15" s="27"/>
      <c r="BD15" s="27"/>
      <c r="BE15" s="27"/>
    </row>
    <row r="16" spans="1:57" s="26" customFormat="1" ht="27.75" customHeight="1" x14ac:dyDescent="0.25">
      <c r="A16" s="145" t="s">
        <v>138</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row>
    <row r="17" spans="1:57" s="24" customFormat="1" ht="28.5" customHeight="1" x14ac:dyDescent="0.25">
      <c r="A17" s="30"/>
      <c r="B17" s="30"/>
      <c r="C17" s="30"/>
      <c r="D17" s="30"/>
      <c r="E17" s="146" t="s">
        <v>398</v>
      </c>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30"/>
      <c r="BA17" s="30"/>
      <c r="BB17" s="30"/>
      <c r="BC17" s="30"/>
      <c r="BD17" s="30"/>
      <c r="BE17" s="30"/>
    </row>
    <row r="18" spans="1:57" s="23" customFormat="1" ht="12.75" customHeight="1" x14ac:dyDescent="0.2">
      <c r="B18" s="31"/>
      <c r="C18" s="31"/>
      <c r="D18" s="31"/>
      <c r="E18" s="147" t="s">
        <v>139</v>
      </c>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31"/>
      <c r="BA18" s="31"/>
      <c r="BB18" s="31"/>
      <c r="BC18" s="31"/>
      <c r="BD18" s="31"/>
      <c r="BE18" s="31"/>
    </row>
    <row r="19" spans="1:57" s="24" customFormat="1" ht="12.75" customHeight="1" x14ac:dyDescent="0.25"/>
    <row r="20" spans="1:57" s="24" customFormat="1" ht="12.75" customHeight="1" x14ac:dyDescent="0.25">
      <c r="AY20" s="148" t="s">
        <v>140</v>
      </c>
      <c r="AZ20" s="148"/>
      <c r="BA20" s="148"/>
      <c r="BB20" s="148"/>
      <c r="BC20" s="148"/>
      <c r="BD20" s="148"/>
      <c r="BE20" s="148"/>
    </row>
    <row r="21" spans="1:57" s="24" customFormat="1" ht="15" x14ac:dyDescent="0.25">
      <c r="A21" s="149"/>
      <c r="B21" s="149"/>
      <c r="C21" s="149"/>
      <c r="D21" s="149"/>
      <c r="E21" s="149"/>
      <c r="F21" s="149"/>
      <c r="G21" s="149"/>
      <c r="H21" s="149"/>
      <c r="I21" s="149"/>
      <c r="J21" s="149"/>
      <c r="K21" s="149"/>
      <c r="L21" s="149"/>
      <c r="M21" s="149"/>
      <c r="N21" s="149"/>
      <c r="O21" s="149"/>
      <c r="P21" s="149"/>
      <c r="Q21" s="32"/>
      <c r="Z21" s="33"/>
      <c r="AA21" s="33"/>
      <c r="AB21" s="33"/>
      <c r="AC21" s="33"/>
      <c r="AD21" s="33"/>
      <c r="AE21" s="33"/>
      <c r="AF21" s="33"/>
      <c r="AG21" s="33"/>
      <c r="AH21" s="33"/>
      <c r="AI21" s="33"/>
      <c r="AJ21" s="33"/>
      <c r="AK21" s="33"/>
      <c r="AL21" s="33"/>
      <c r="AM21" s="33"/>
      <c r="AN21" s="33"/>
      <c r="AO21" s="33"/>
      <c r="AP21" s="33"/>
      <c r="AQ21" s="34"/>
      <c r="AR21" s="34"/>
      <c r="AW21" s="35" t="s">
        <v>141</v>
      </c>
      <c r="AY21" s="144" t="s">
        <v>399</v>
      </c>
      <c r="AZ21" s="144"/>
      <c r="BA21" s="144"/>
      <c r="BB21" s="144"/>
      <c r="BC21" s="144"/>
      <c r="BD21" s="144"/>
      <c r="BE21" s="144"/>
    </row>
    <row r="22" spans="1:57" s="24" customFormat="1" ht="15" x14ac:dyDescent="0.25">
      <c r="A22" s="149"/>
      <c r="B22" s="149"/>
      <c r="C22" s="149"/>
      <c r="D22" s="149"/>
      <c r="E22" s="149"/>
      <c r="F22" s="149"/>
      <c r="G22" s="149"/>
      <c r="H22" s="149"/>
      <c r="I22" s="149"/>
      <c r="J22" s="149"/>
      <c r="K22" s="149"/>
      <c r="L22" s="149"/>
      <c r="M22" s="149"/>
      <c r="N22" s="149"/>
      <c r="O22" s="149"/>
      <c r="P22" s="149"/>
      <c r="Q22" s="32"/>
      <c r="Z22" s="36"/>
      <c r="AA22" s="36"/>
      <c r="AB22" s="33"/>
      <c r="AC22" s="33"/>
      <c r="AD22" s="33"/>
      <c r="AE22" s="33"/>
      <c r="AF22" s="33"/>
      <c r="AG22" s="33"/>
      <c r="AH22" s="33"/>
      <c r="AI22" s="33"/>
      <c r="AJ22" s="33"/>
      <c r="AK22" s="33"/>
      <c r="AL22" s="33"/>
      <c r="AM22" s="33"/>
      <c r="AN22" s="33"/>
      <c r="AO22" s="33"/>
      <c r="AP22" s="33"/>
      <c r="AQ22" s="33"/>
      <c r="AR22" s="33"/>
      <c r="AW22" s="37" t="s">
        <v>142</v>
      </c>
      <c r="AY22" s="144"/>
      <c r="AZ22" s="144"/>
      <c r="BA22" s="144"/>
      <c r="BB22" s="144"/>
      <c r="BC22" s="144"/>
      <c r="BD22" s="144"/>
      <c r="BE22" s="144"/>
    </row>
    <row r="23" spans="1:57" s="24" customFormat="1" ht="15" x14ac:dyDescent="0.25">
      <c r="A23" s="143" t="s">
        <v>143</v>
      </c>
      <c r="B23" s="143"/>
      <c r="C23" s="143"/>
      <c r="D23" s="143"/>
      <c r="E23" s="143"/>
      <c r="F23" s="143"/>
      <c r="G23" s="143"/>
      <c r="H23" s="143"/>
      <c r="I23" s="143"/>
      <c r="J23" s="143"/>
      <c r="K23" s="143"/>
      <c r="L23" s="143"/>
      <c r="M23" s="143"/>
      <c r="N23" s="143"/>
      <c r="O23" s="143"/>
      <c r="P23" s="143"/>
      <c r="Q23" s="38"/>
      <c r="Z23" s="33"/>
      <c r="AA23" s="33"/>
      <c r="AB23" s="33"/>
      <c r="AC23" s="33"/>
      <c r="AD23" s="33"/>
      <c r="AE23" s="33"/>
      <c r="AF23" s="33"/>
      <c r="AG23" s="33"/>
      <c r="AH23" s="33"/>
      <c r="AI23" s="33"/>
      <c r="AJ23" s="33"/>
      <c r="AK23" s="33"/>
      <c r="AL23" s="33"/>
      <c r="AM23" s="33"/>
      <c r="AN23" s="33"/>
      <c r="AO23" s="33"/>
      <c r="AP23" s="33"/>
      <c r="AQ23" s="33"/>
      <c r="AR23" s="33"/>
      <c r="AW23" s="35" t="s">
        <v>144</v>
      </c>
      <c r="AY23" s="144" t="s">
        <v>400</v>
      </c>
      <c r="AZ23" s="144"/>
      <c r="BA23" s="144"/>
      <c r="BB23" s="144"/>
      <c r="BC23" s="144"/>
      <c r="BD23" s="144"/>
      <c r="BE23" s="144"/>
    </row>
    <row r="24" spans="1:57" s="24" customFormat="1" ht="15" x14ac:dyDescent="0.25">
      <c r="A24" s="143"/>
      <c r="B24" s="143"/>
      <c r="C24" s="143"/>
      <c r="D24" s="143"/>
      <c r="E24" s="143"/>
      <c r="F24" s="143"/>
      <c r="G24" s="143"/>
      <c r="H24" s="143"/>
      <c r="I24" s="143"/>
      <c r="J24" s="143"/>
      <c r="K24" s="143"/>
      <c r="L24" s="143"/>
      <c r="M24" s="143"/>
      <c r="N24" s="143"/>
      <c r="O24" s="143"/>
      <c r="P24" s="143"/>
      <c r="Q24" s="38"/>
      <c r="Z24" s="39"/>
      <c r="AA24" s="39"/>
      <c r="AB24" s="39"/>
      <c r="AC24" s="39"/>
      <c r="AD24" s="39"/>
      <c r="AE24" s="39"/>
      <c r="AF24" s="39"/>
      <c r="AG24" s="39"/>
      <c r="AH24" s="39"/>
      <c r="AI24" s="39"/>
      <c r="AJ24" s="39"/>
      <c r="AK24" s="39"/>
      <c r="AL24" s="39"/>
      <c r="AM24" s="39"/>
      <c r="AN24" s="39"/>
      <c r="AO24" s="39"/>
      <c r="AP24" s="39"/>
      <c r="AQ24" s="39"/>
      <c r="AR24" s="39"/>
      <c r="AW24" s="25" t="s">
        <v>145</v>
      </c>
      <c r="AY24" s="144" t="s">
        <v>146</v>
      </c>
      <c r="AZ24" s="144"/>
      <c r="BA24" s="144"/>
      <c r="BB24" s="144"/>
      <c r="BC24" s="144"/>
      <c r="BD24" s="144"/>
      <c r="BE24" s="144"/>
    </row>
    <row r="25" spans="1:57" s="40" customFormat="1" ht="15" x14ac:dyDescent="0.25">
      <c r="A25" s="143"/>
      <c r="B25" s="143"/>
      <c r="C25" s="143"/>
      <c r="D25" s="143"/>
      <c r="E25" s="143"/>
      <c r="F25" s="143"/>
      <c r="G25" s="143"/>
      <c r="H25" s="143"/>
      <c r="I25" s="143"/>
      <c r="J25" s="143"/>
      <c r="K25" s="143"/>
      <c r="L25" s="143"/>
      <c r="M25" s="143"/>
      <c r="N25" s="143"/>
      <c r="O25" s="143"/>
      <c r="P25" s="143"/>
      <c r="Q25" s="38"/>
      <c r="Z25" s="39"/>
      <c r="AA25" s="39"/>
      <c r="AB25" s="39"/>
      <c r="AC25" s="39"/>
      <c r="AD25" s="39"/>
      <c r="AE25" s="39"/>
      <c r="AF25" s="39"/>
      <c r="AG25" s="39"/>
      <c r="AH25" s="39"/>
      <c r="AI25" s="39"/>
      <c r="AJ25" s="39"/>
      <c r="AK25" s="39"/>
      <c r="AL25" s="39"/>
      <c r="AM25" s="39"/>
      <c r="AN25" s="39"/>
      <c r="AO25" s="39"/>
      <c r="AP25" s="39"/>
      <c r="AQ25" s="39"/>
      <c r="AR25" s="39"/>
      <c r="AW25" s="25" t="s">
        <v>147</v>
      </c>
      <c r="AY25" s="144" t="s">
        <v>401</v>
      </c>
      <c r="AZ25" s="144"/>
      <c r="BA25" s="144"/>
      <c r="BB25" s="144"/>
      <c r="BC25" s="144"/>
      <c r="BD25" s="144"/>
      <c r="BE25" s="144"/>
    </row>
    <row r="26" spans="1:57" s="40" customFormat="1" ht="15" x14ac:dyDescent="0.25">
      <c r="A26" s="143"/>
      <c r="B26" s="143"/>
      <c r="C26" s="143"/>
      <c r="D26" s="143"/>
      <c r="E26" s="143"/>
      <c r="F26" s="143"/>
      <c r="G26" s="143"/>
      <c r="H26" s="143"/>
      <c r="I26" s="143"/>
      <c r="J26" s="143"/>
      <c r="K26" s="143"/>
      <c r="L26" s="143"/>
      <c r="M26" s="143"/>
      <c r="N26" s="143"/>
      <c r="O26" s="143"/>
      <c r="P26" s="143"/>
      <c r="Q26" s="39"/>
      <c r="Z26" s="39"/>
      <c r="AA26" s="39"/>
      <c r="AB26" s="39"/>
      <c r="AC26" s="39"/>
      <c r="AD26" s="39"/>
      <c r="AE26" s="39"/>
      <c r="AF26" s="39"/>
      <c r="AG26" s="39"/>
      <c r="AH26" s="39"/>
      <c r="AI26" s="39"/>
      <c r="AJ26" s="39"/>
      <c r="AK26" s="39"/>
      <c r="AL26" s="39"/>
      <c r="AM26" s="39"/>
      <c r="AN26" s="39"/>
      <c r="AO26" s="39"/>
      <c r="AP26" s="39"/>
      <c r="AQ26" s="39"/>
      <c r="AR26" s="39"/>
      <c r="AW26" s="25" t="s">
        <v>148</v>
      </c>
      <c r="AY26" s="144" t="s">
        <v>402</v>
      </c>
      <c r="AZ26" s="144"/>
      <c r="BA26" s="144"/>
      <c r="BB26" s="144"/>
      <c r="BC26" s="144"/>
      <c r="BD26" s="144"/>
      <c r="BE26" s="144"/>
    </row>
    <row r="27" spans="1:57" s="40" customFormat="1" ht="15" x14ac:dyDescent="0.25">
      <c r="A27" s="39"/>
      <c r="B27" s="39"/>
      <c r="C27" s="33"/>
      <c r="D27" s="33"/>
      <c r="E27" s="33"/>
      <c r="F27" s="33"/>
      <c r="G27" s="33"/>
      <c r="H27" s="33"/>
      <c r="I27" s="33"/>
      <c r="J27" s="39"/>
      <c r="K27" s="39"/>
      <c r="L27" s="39"/>
      <c r="M27" s="39"/>
      <c r="N27" s="39"/>
      <c r="O27" s="39"/>
      <c r="P27" s="39"/>
      <c r="Q27" s="39"/>
      <c r="Z27" s="39"/>
      <c r="AA27" s="39"/>
      <c r="AB27" s="39"/>
      <c r="AC27" s="39"/>
      <c r="AD27" s="39"/>
      <c r="AE27" s="39"/>
      <c r="AF27" s="39"/>
      <c r="AG27" s="39"/>
      <c r="AH27" s="39"/>
      <c r="AI27" s="39"/>
      <c r="AJ27" s="39"/>
      <c r="AK27" s="39"/>
      <c r="AL27" s="39"/>
      <c r="AM27" s="39"/>
      <c r="AN27" s="39"/>
      <c r="AO27" s="39"/>
      <c r="AP27" s="39"/>
      <c r="AQ27" s="39"/>
      <c r="AR27" s="39"/>
      <c r="AW27" s="25" t="s">
        <v>149</v>
      </c>
      <c r="AY27" s="144" t="s">
        <v>150</v>
      </c>
      <c r="AZ27" s="144"/>
      <c r="BA27" s="144"/>
      <c r="BB27" s="144"/>
      <c r="BC27" s="144"/>
      <c r="BD27" s="144"/>
      <c r="BE27" s="144"/>
    </row>
    <row r="28" spans="1:57" s="41" customFormat="1" ht="60" customHeight="1" x14ac:dyDescent="0.2">
      <c r="B28" s="42"/>
      <c r="C28" s="42"/>
      <c r="D28" s="42"/>
      <c r="E28" s="42"/>
      <c r="F28" s="42"/>
      <c r="G28" s="42"/>
      <c r="H28" s="42"/>
      <c r="I28" s="42"/>
      <c r="J28" s="42"/>
      <c r="K28" s="42"/>
      <c r="L28" s="42"/>
      <c r="M28" s="42"/>
      <c r="N28" s="42"/>
      <c r="O28" s="42"/>
      <c r="P28" s="42"/>
      <c r="Q28" s="42"/>
      <c r="Z28" s="138" t="s">
        <v>151</v>
      </c>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Y28" s="139"/>
      <c r="AZ28" s="139"/>
      <c r="BA28" s="139"/>
      <c r="BB28" s="139"/>
      <c r="BC28" s="139"/>
      <c r="BD28" s="139"/>
      <c r="BE28" s="139"/>
    </row>
    <row r="29" spans="1:57" s="24" customFormat="1" ht="27.75" customHeight="1" x14ac:dyDescent="0.25"/>
    <row r="30" spans="1:57" s="43" customFormat="1" ht="12.75" customHeight="1" x14ac:dyDescent="0.25">
      <c r="A30" s="140" t="s">
        <v>152</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row>
    <row r="31" spans="1:57" s="43" customFormat="1" ht="9" customHeight="1"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row>
    <row r="32" spans="1:57" s="24" customFormat="1" ht="12.75" customHeight="1" x14ac:dyDescent="0.25">
      <c r="A32" s="45" t="s">
        <v>153</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row>
    <row r="33" spans="1:57" s="24" customFormat="1" ht="30.75" customHeight="1" x14ac:dyDescent="0.25">
      <c r="A33" s="141" t="s">
        <v>403</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row>
    <row r="34" spans="1:57" s="24" customFormat="1" ht="12.75" customHeight="1" x14ac:dyDescent="0.25">
      <c r="A34" s="142" t="s">
        <v>154</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row>
    <row r="35" spans="1:57" s="24" customFormat="1" ht="30.75" customHeight="1" x14ac:dyDescent="0.25">
      <c r="A35" s="141" t="s">
        <v>404</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row>
    <row r="36" spans="1:57" s="24" customFormat="1" ht="45.75" customHeight="1" x14ac:dyDescent="0.25">
      <c r="A36" s="132" t="s">
        <v>155</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row>
    <row r="37" spans="1:57" s="24" customFormat="1" ht="12.75" customHeight="1" x14ac:dyDescent="0.25">
      <c r="A37" s="134" t="s">
        <v>405</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row>
    <row r="38" spans="1:57" s="24" customFormat="1" ht="91.5" customHeight="1" x14ac:dyDescent="0.25">
      <c r="A38" s="132" t="s">
        <v>156</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row>
    <row r="39" spans="1:57" s="24" customFormat="1" ht="12.75" customHeight="1" x14ac:dyDescent="0.25">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row>
    <row r="40" spans="1:57" s="24" customFormat="1" ht="45" customHeight="1" x14ac:dyDescent="0.25">
      <c r="A40" s="136" t="s">
        <v>157</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row>
    <row r="41" spans="1:57" s="24" customFormat="1" ht="12.75" customHeight="1" x14ac:dyDescent="0.25">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row>
    <row r="43" spans="1:57" s="47" customFormat="1" ht="30" customHeight="1" x14ac:dyDescent="0.25">
      <c r="A43" s="127" t="s">
        <v>158</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row>
    <row r="44" spans="1:57" s="49" customFormat="1" ht="15" x14ac:dyDescent="0.25">
      <c r="A44" s="48"/>
      <c r="B44" s="48"/>
      <c r="C44" s="48"/>
      <c r="D44" s="48"/>
      <c r="E44" s="48"/>
      <c r="F44" s="48"/>
      <c r="G44" s="48"/>
      <c r="H44" s="48"/>
      <c r="I44" s="48"/>
      <c r="J44" s="48"/>
      <c r="K44" s="48"/>
      <c r="L44" s="48"/>
      <c r="M44" s="48"/>
      <c r="N44" s="48"/>
      <c r="O44" s="128" t="s">
        <v>159</v>
      </c>
      <c r="P44" s="128"/>
      <c r="Q44" s="128"/>
      <c r="R44" s="128"/>
      <c r="S44" s="129" t="s">
        <v>406</v>
      </c>
      <c r="T44" s="129"/>
      <c r="U44" s="129"/>
      <c r="V44" s="129"/>
      <c r="W44" s="129"/>
      <c r="X44" s="129"/>
      <c r="Y44" s="129"/>
      <c r="Z44" s="129"/>
      <c r="AA44" s="129"/>
      <c r="AB44" s="129"/>
      <c r="AC44" s="129"/>
      <c r="AD44" s="129"/>
      <c r="AE44" s="129"/>
      <c r="AF44" s="129"/>
      <c r="AG44" s="129"/>
      <c r="AH44" s="129"/>
      <c r="AI44" s="128">
        <v>20</v>
      </c>
      <c r="AJ44" s="128"/>
      <c r="AK44" s="130" t="s">
        <v>395</v>
      </c>
      <c r="AL44" s="130"/>
      <c r="AM44" s="130"/>
      <c r="AN44" s="131" t="s">
        <v>132</v>
      </c>
      <c r="AO44" s="131"/>
      <c r="AP44" s="131"/>
      <c r="AV44" s="48"/>
      <c r="AW44" s="48"/>
      <c r="AX44" s="48"/>
      <c r="AY44" s="48"/>
      <c r="AZ44" s="48"/>
      <c r="BA44" s="48"/>
      <c r="BB44" s="48"/>
    </row>
    <row r="45" spans="1:57" s="51" customFormat="1" ht="12" x14ac:dyDescent="0.2">
      <c r="A45" s="50"/>
      <c r="B45" s="50"/>
      <c r="C45" s="50"/>
      <c r="D45" s="50"/>
      <c r="E45" s="50"/>
      <c r="F45" s="50"/>
      <c r="G45" s="50"/>
      <c r="H45" s="50"/>
      <c r="I45" s="50"/>
      <c r="J45" s="50"/>
      <c r="K45" s="50"/>
      <c r="L45" s="50"/>
      <c r="M45" s="50"/>
      <c r="N45" s="50"/>
      <c r="R45" s="52"/>
      <c r="S45" s="122" t="s">
        <v>160</v>
      </c>
      <c r="T45" s="122"/>
      <c r="U45" s="122"/>
      <c r="V45" s="122"/>
      <c r="W45" s="122"/>
      <c r="X45" s="122"/>
      <c r="Y45" s="122"/>
      <c r="Z45" s="122"/>
      <c r="AA45" s="122"/>
      <c r="AB45" s="122"/>
      <c r="AC45" s="122"/>
      <c r="AD45" s="122"/>
      <c r="AE45" s="122"/>
      <c r="AF45" s="122"/>
      <c r="AG45" s="122"/>
      <c r="AH45" s="122"/>
      <c r="AI45" s="52"/>
      <c r="AJ45" s="52"/>
      <c r="AK45" s="52"/>
      <c r="AL45" s="52"/>
      <c r="AM45" s="52"/>
      <c r="AN45" s="52"/>
      <c r="AP45" s="50"/>
      <c r="AS45" s="50"/>
      <c r="AT45" s="50"/>
      <c r="AU45" s="50"/>
      <c r="AV45" s="50"/>
      <c r="AW45" s="50"/>
      <c r="AX45" s="50"/>
      <c r="AY45" s="50"/>
      <c r="AZ45" s="50"/>
      <c r="BA45" s="50"/>
      <c r="BB45" s="50"/>
    </row>
    <row r="46" spans="1:57" s="54" customFormat="1" ht="12.75" customHeight="1" x14ac:dyDescent="0.2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row>
    <row r="47" spans="1:57" s="55" customFormat="1" ht="30" customHeight="1" x14ac:dyDescent="0.2">
      <c r="A47" s="123" t="s">
        <v>161</v>
      </c>
      <c r="B47" s="111"/>
      <c r="C47" s="111"/>
      <c r="D47" s="112"/>
      <c r="E47" s="124" t="s">
        <v>48</v>
      </c>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6"/>
      <c r="AT47" s="124" t="s">
        <v>162</v>
      </c>
      <c r="AU47" s="125"/>
      <c r="AV47" s="125"/>
      <c r="AW47" s="125"/>
      <c r="AX47" s="125"/>
      <c r="AY47" s="125"/>
      <c r="AZ47" s="125"/>
      <c r="BA47" s="125"/>
      <c r="BB47" s="125"/>
      <c r="BC47" s="125"/>
      <c r="BD47" s="125"/>
      <c r="BE47" s="126"/>
    </row>
    <row r="48" spans="1:57" s="54" customFormat="1" ht="15" x14ac:dyDescent="0.25">
      <c r="A48" s="110">
        <v>1</v>
      </c>
      <c r="B48" s="111"/>
      <c r="C48" s="111"/>
      <c r="D48" s="112"/>
      <c r="E48" s="110">
        <v>2</v>
      </c>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2"/>
      <c r="AT48" s="110">
        <v>3</v>
      </c>
      <c r="AU48" s="111"/>
      <c r="AV48" s="111"/>
      <c r="AW48" s="111"/>
      <c r="AX48" s="111"/>
      <c r="AY48" s="111"/>
      <c r="AZ48" s="111"/>
      <c r="BA48" s="111"/>
      <c r="BB48" s="111"/>
      <c r="BC48" s="111"/>
      <c r="BD48" s="111"/>
      <c r="BE48" s="112"/>
    </row>
    <row r="49" spans="1:57" s="54" customFormat="1" ht="15" x14ac:dyDescent="0.25">
      <c r="A49" s="104"/>
      <c r="B49" s="105"/>
      <c r="C49" s="105"/>
      <c r="D49" s="106"/>
      <c r="E49" s="107" t="s">
        <v>163</v>
      </c>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9"/>
      <c r="AT49" s="119" t="s">
        <v>407</v>
      </c>
      <c r="AU49" s="120"/>
      <c r="AV49" s="120"/>
      <c r="AW49" s="120"/>
      <c r="AX49" s="120"/>
      <c r="AY49" s="120"/>
      <c r="AZ49" s="120"/>
      <c r="BA49" s="120"/>
      <c r="BB49" s="120"/>
      <c r="BC49" s="120"/>
      <c r="BD49" s="120"/>
      <c r="BE49" s="121"/>
    </row>
    <row r="50" spans="1:57" s="54" customFormat="1" ht="30" customHeight="1" x14ac:dyDescent="0.25">
      <c r="A50" s="104"/>
      <c r="B50" s="105"/>
      <c r="C50" s="105"/>
      <c r="D50" s="106"/>
      <c r="E50" s="113" t="s">
        <v>164</v>
      </c>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5"/>
      <c r="AT50" s="119" t="s">
        <v>408</v>
      </c>
      <c r="AU50" s="120"/>
      <c r="AV50" s="120"/>
      <c r="AW50" s="120"/>
      <c r="AX50" s="120"/>
      <c r="AY50" s="120"/>
      <c r="AZ50" s="120"/>
      <c r="BA50" s="120"/>
      <c r="BB50" s="120"/>
      <c r="BC50" s="120"/>
      <c r="BD50" s="120"/>
      <c r="BE50" s="121"/>
    </row>
    <row r="51" spans="1:57" s="54" customFormat="1" ht="15" x14ac:dyDescent="0.25">
      <c r="A51" s="104"/>
      <c r="B51" s="105"/>
      <c r="C51" s="105"/>
      <c r="D51" s="106"/>
      <c r="E51" s="116" t="s">
        <v>165</v>
      </c>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8"/>
      <c r="AT51" s="119" t="s">
        <v>409</v>
      </c>
      <c r="AU51" s="120"/>
      <c r="AV51" s="120"/>
      <c r="AW51" s="120"/>
      <c r="AX51" s="120"/>
      <c r="AY51" s="120"/>
      <c r="AZ51" s="120"/>
      <c r="BA51" s="120"/>
      <c r="BB51" s="120"/>
      <c r="BC51" s="120"/>
      <c r="BD51" s="120"/>
      <c r="BE51" s="121"/>
    </row>
    <row r="52" spans="1:57" s="54" customFormat="1" ht="15" x14ac:dyDescent="0.25">
      <c r="A52" s="104"/>
      <c r="B52" s="105"/>
      <c r="C52" s="105"/>
      <c r="D52" s="106"/>
      <c r="E52" s="113" t="s">
        <v>166</v>
      </c>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5"/>
      <c r="AT52" s="119" t="s">
        <v>410</v>
      </c>
      <c r="AU52" s="120"/>
      <c r="AV52" s="120"/>
      <c r="AW52" s="120"/>
      <c r="AX52" s="120"/>
      <c r="AY52" s="120"/>
      <c r="AZ52" s="120"/>
      <c r="BA52" s="120"/>
      <c r="BB52" s="120"/>
      <c r="BC52" s="120"/>
      <c r="BD52" s="120"/>
      <c r="BE52" s="121"/>
    </row>
    <row r="53" spans="1:57" s="54" customFormat="1" ht="15" x14ac:dyDescent="0.25">
      <c r="A53" s="104"/>
      <c r="B53" s="105"/>
      <c r="C53" s="105"/>
      <c r="D53" s="106"/>
      <c r="E53" s="116" t="s">
        <v>165</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8"/>
      <c r="AT53" s="119" t="s">
        <v>411</v>
      </c>
      <c r="AU53" s="120"/>
      <c r="AV53" s="120"/>
      <c r="AW53" s="120"/>
      <c r="AX53" s="120"/>
      <c r="AY53" s="120"/>
      <c r="AZ53" s="120"/>
      <c r="BA53" s="120"/>
      <c r="BB53" s="120"/>
      <c r="BC53" s="120"/>
      <c r="BD53" s="120"/>
      <c r="BE53" s="121"/>
    </row>
    <row r="54" spans="1:57" s="54" customFormat="1" ht="15" x14ac:dyDescent="0.25">
      <c r="A54" s="104"/>
      <c r="B54" s="105"/>
      <c r="C54" s="105"/>
      <c r="D54" s="106"/>
      <c r="E54" s="107" t="s">
        <v>167</v>
      </c>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9"/>
      <c r="AT54" s="110"/>
      <c r="AU54" s="111"/>
      <c r="AV54" s="111"/>
      <c r="AW54" s="111"/>
      <c r="AX54" s="111"/>
      <c r="AY54" s="111"/>
      <c r="AZ54" s="111"/>
      <c r="BA54" s="111"/>
      <c r="BB54" s="111"/>
      <c r="BC54" s="111"/>
      <c r="BD54" s="111"/>
      <c r="BE54" s="112"/>
    </row>
    <row r="55" spans="1:57" s="54" customFormat="1" ht="30" customHeight="1" x14ac:dyDescent="0.25">
      <c r="A55" s="104"/>
      <c r="B55" s="105"/>
      <c r="C55" s="105"/>
      <c r="D55" s="106"/>
      <c r="E55" s="113" t="s">
        <v>168</v>
      </c>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5"/>
      <c r="AT55" s="110"/>
      <c r="AU55" s="111"/>
      <c r="AV55" s="111"/>
      <c r="AW55" s="111"/>
      <c r="AX55" s="111"/>
      <c r="AY55" s="111"/>
      <c r="AZ55" s="111"/>
      <c r="BA55" s="111"/>
      <c r="BB55" s="111"/>
      <c r="BC55" s="111"/>
      <c r="BD55" s="111"/>
      <c r="BE55" s="112"/>
    </row>
    <row r="56" spans="1:57" s="54" customFormat="1" ht="30" customHeight="1" x14ac:dyDescent="0.25">
      <c r="A56" s="104"/>
      <c r="B56" s="105"/>
      <c r="C56" s="105"/>
      <c r="D56" s="106"/>
      <c r="E56" s="113" t="s">
        <v>169</v>
      </c>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5"/>
      <c r="AT56" s="110"/>
      <c r="AU56" s="111"/>
      <c r="AV56" s="111"/>
      <c r="AW56" s="111"/>
      <c r="AX56" s="111"/>
      <c r="AY56" s="111"/>
      <c r="AZ56" s="111"/>
      <c r="BA56" s="111"/>
      <c r="BB56" s="111"/>
      <c r="BC56" s="111"/>
      <c r="BD56" s="111"/>
      <c r="BE56" s="112"/>
    </row>
    <row r="57" spans="1:57" s="54" customFormat="1" ht="30" customHeight="1" x14ac:dyDescent="0.25">
      <c r="A57" s="104"/>
      <c r="B57" s="105"/>
      <c r="C57" s="105"/>
      <c r="D57" s="106"/>
      <c r="E57" s="113" t="s">
        <v>170</v>
      </c>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5"/>
      <c r="AT57" s="110"/>
      <c r="AU57" s="111"/>
      <c r="AV57" s="111"/>
      <c r="AW57" s="111"/>
      <c r="AX57" s="111"/>
      <c r="AY57" s="111"/>
      <c r="AZ57" s="111"/>
      <c r="BA57" s="111"/>
      <c r="BB57" s="111"/>
      <c r="BC57" s="111"/>
      <c r="BD57" s="111"/>
      <c r="BE57" s="112"/>
    </row>
    <row r="58" spans="1:57" s="54" customFormat="1" ht="15" x14ac:dyDescent="0.25">
      <c r="A58" s="104"/>
      <c r="B58" s="105"/>
      <c r="C58" s="105"/>
      <c r="D58" s="106"/>
      <c r="E58" s="113" t="s">
        <v>171</v>
      </c>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5"/>
      <c r="AT58" s="110"/>
      <c r="AU58" s="111"/>
      <c r="AV58" s="111"/>
      <c r="AW58" s="111"/>
      <c r="AX58" s="111"/>
      <c r="AY58" s="111"/>
      <c r="AZ58" s="111"/>
      <c r="BA58" s="111"/>
      <c r="BB58" s="111"/>
      <c r="BC58" s="111"/>
      <c r="BD58" s="111"/>
      <c r="BE58" s="112"/>
    </row>
    <row r="59" spans="1:57" s="54" customFormat="1" ht="15" x14ac:dyDescent="0.25">
      <c r="A59" s="104"/>
      <c r="B59" s="105"/>
      <c r="C59" s="105"/>
      <c r="D59" s="106"/>
      <c r="E59" s="107" t="s">
        <v>172</v>
      </c>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9"/>
      <c r="AT59" s="110"/>
      <c r="AU59" s="111"/>
      <c r="AV59" s="111"/>
      <c r="AW59" s="111"/>
      <c r="AX59" s="111"/>
      <c r="AY59" s="111"/>
      <c r="AZ59" s="111"/>
      <c r="BA59" s="111"/>
      <c r="BB59" s="111"/>
      <c r="BC59" s="111"/>
      <c r="BD59" s="111"/>
      <c r="BE59" s="112"/>
    </row>
    <row r="60" spans="1:57" s="54" customFormat="1" ht="30" customHeight="1" x14ac:dyDescent="0.25">
      <c r="A60" s="104"/>
      <c r="B60" s="105"/>
      <c r="C60" s="105"/>
      <c r="D60" s="106"/>
      <c r="E60" s="113" t="s">
        <v>173</v>
      </c>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5"/>
      <c r="AT60" s="110"/>
      <c r="AU60" s="111"/>
      <c r="AV60" s="111"/>
      <c r="AW60" s="111"/>
      <c r="AX60" s="111"/>
      <c r="AY60" s="111"/>
      <c r="AZ60" s="111"/>
      <c r="BA60" s="111"/>
      <c r="BB60" s="111"/>
      <c r="BC60" s="111"/>
      <c r="BD60" s="111"/>
      <c r="BE60" s="112"/>
    </row>
    <row r="61" spans="1:57" s="54" customFormat="1" ht="15" x14ac:dyDescent="0.25">
      <c r="A61" s="104"/>
      <c r="B61" s="105"/>
      <c r="C61" s="105"/>
      <c r="D61" s="106"/>
      <c r="E61" s="113" t="s">
        <v>174</v>
      </c>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5"/>
      <c r="AT61" s="110"/>
      <c r="AU61" s="111"/>
      <c r="AV61" s="111"/>
      <c r="AW61" s="111"/>
      <c r="AX61" s="111"/>
      <c r="AY61" s="111"/>
      <c r="AZ61" s="111"/>
      <c r="BA61" s="111"/>
      <c r="BB61" s="111"/>
      <c r="BC61" s="111"/>
      <c r="BD61" s="111"/>
      <c r="BE61" s="112"/>
    </row>
    <row r="62" spans="1:57" s="54" customFormat="1" ht="15" x14ac:dyDescent="0.25">
      <c r="A62" s="104"/>
      <c r="B62" s="105"/>
      <c r="C62" s="105"/>
      <c r="D62" s="106"/>
      <c r="E62" s="113" t="s">
        <v>175</v>
      </c>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5"/>
      <c r="AT62" s="110"/>
      <c r="AU62" s="111"/>
      <c r="AV62" s="111"/>
      <c r="AW62" s="111"/>
      <c r="AX62" s="111"/>
      <c r="AY62" s="111"/>
      <c r="AZ62" s="111"/>
      <c r="BA62" s="111"/>
      <c r="BB62" s="111"/>
      <c r="BC62" s="111"/>
      <c r="BD62" s="111"/>
      <c r="BE62" s="112"/>
    </row>
    <row r="63" spans="1:57" s="54" customFormat="1" ht="15" x14ac:dyDescent="0.25">
      <c r="A63" s="104"/>
      <c r="B63" s="105"/>
      <c r="C63" s="105"/>
      <c r="D63" s="106"/>
      <c r="E63" s="107" t="s">
        <v>176</v>
      </c>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9"/>
      <c r="AT63" s="110"/>
      <c r="AU63" s="111"/>
      <c r="AV63" s="111"/>
      <c r="AW63" s="111"/>
      <c r="AX63" s="111"/>
      <c r="AY63" s="111"/>
      <c r="AZ63" s="111"/>
      <c r="BA63" s="111"/>
      <c r="BB63" s="111"/>
      <c r="BC63" s="111"/>
      <c r="BD63" s="111"/>
      <c r="BE63" s="112"/>
    </row>
    <row r="64" spans="1:57" s="54" customFormat="1" ht="30" customHeight="1" x14ac:dyDescent="0.25">
      <c r="A64" s="104"/>
      <c r="B64" s="105"/>
      <c r="C64" s="105"/>
      <c r="D64" s="106"/>
      <c r="E64" s="113" t="s">
        <v>177</v>
      </c>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5"/>
      <c r="AT64" s="110"/>
      <c r="AU64" s="111"/>
      <c r="AV64" s="111"/>
      <c r="AW64" s="111"/>
      <c r="AX64" s="111"/>
      <c r="AY64" s="111"/>
      <c r="AZ64" s="111"/>
      <c r="BA64" s="111"/>
      <c r="BB64" s="111"/>
      <c r="BC64" s="111"/>
      <c r="BD64" s="111"/>
      <c r="BE64" s="112"/>
    </row>
    <row r="65" spans="1:57" s="54" customFormat="1" ht="15" x14ac:dyDescent="0.25">
      <c r="A65" s="104"/>
      <c r="B65" s="105"/>
      <c r="C65" s="105"/>
      <c r="D65" s="106"/>
      <c r="E65" s="107" t="s">
        <v>178</v>
      </c>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9"/>
      <c r="AT65" s="110"/>
      <c r="AU65" s="111"/>
      <c r="AV65" s="111"/>
      <c r="AW65" s="111"/>
      <c r="AX65" s="111"/>
      <c r="AY65" s="111"/>
      <c r="AZ65" s="111"/>
      <c r="BA65" s="111"/>
      <c r="BB65" s="111"/>
      <c r="BC65" s="111"/>
      <c r="BD65" s="111"/>
      <c r="BE65" s="112"/>
    </row>
    <row r="66" spans="1:57" s="54" customFormat="1" ht="45" customHeight="1" x14ac:dyDescent="0.25">
      <c r="A66" s="104"/>
      <c r="B66" s="105"/>
      <c r="C66" s="105"/>
      <c r="D66" s="106"/>
      <c r="E66" s="113" t="s">
        <v>179</v>
      </c>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5"/>
      <c r="AT66" s="110"/>
      <c r="AU66" s="111"/>
      <c r="AV66" s="111"/>
      <c r="AW66" s="111"/>
      <c r="AX66" s="111"/>
      <c r="AY66" s="111"/>
      <c r="AZ66" s="111"/>
      <c r="BA66" s="111"/>
      <c r="BB66" s="111"/>
      <c r="BC66" s="111"/>
      <c r="BD66" s="111"/>
      <c r="BE66" s="112"/>
    </row>
    <row r="67" spans="1:57" s="54" customFormat="1" ht="45" customHeight="1" x14ac:dyDescent="0.25">
      <c r="A67" s="104"/>
      <c r="B67" s="105"/>
      <c r="C67" s="105"/>
      <c r="D67" s="106"/>
      <c r="E67" s="107" t="s">
        <v>180</v>
      </c>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9"/>
      <c r="AT67" s="110"/>
      <c r="AU67" s="111"/>
      <c r="AV67" s="111"/>
      <c r="AW67" s="111"/>
      <c r="AX67" s="111"/>
      <c r="AY67" s="111"/>
      <c r="AZ67" s="111"/>
      <c r="BA67" s="111"/>
      <c r="BB67" s="111"/>
      <c r="BC67" s="111"/>
      <c r="BD67" s="111"/>
      <c r="BE67" s="112"/>
    </row>
    <row r="68" spans="1:57" s="54" customFormat="1" ht="30" customHeight="1" x14ac:dyDescent="0.25">
      <c r="A68" s="104"/>
      <c r="B68" s="105"/>
      <c r="C68" s="105"/>
      <c r="D68" s="106"/>
      <c r="E68" s="113" t="s">
        <v>181</v>
      </c>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5"/>
      <c r="AT68" s="110"/>
      <c r="AU68" s="111"/>
      <c r="AV68" s="111"/>
      <c r="AW68" s="111"/>
      <c r="AX68" s="111"/>
      <c r="AY68" s="111"/>
      <c r="AZ68" s="111"/>
      <c r="BA68" s="111"/>
      <c r="BB68" s="111"/>
      <c r="BC68" s="111"/>
      <c r="BD68" s="111"/>
      <c r="BE68" s="112"/>
    </row>
    <row r="69" spans="1:57" ht="7.5" customHeight="1" x14ac:dyDescent="0.2"/>
  </sheetData>
  <mergeCells count="121">
    <mergeCell ref="A1:BE1"/>
    <mergeCell ref="A2:BE2"/>
    <mergeCell ref="A3:BE3"/>
    <mergeCell ref="A4:BE4"/>
    <mergeCell ref="Z6:BE6"/>
    <mergeCell ref="Z7:BE7"/>
    <mergeCell ref="A13:BE13"/>
    <mergeCell ref="K14:N14"/>
    <mergeCell ref="O14:Q14"/>
    <mergeCell ref="R14:AF14"/>
    <mergeCell ref="AG14:AI14"/>
    <mergeCell ref="AJ14:AM14"/>
    <mergeCell ref="AN14:AP14"/>
    <mergeCell ref="AQ14:AU14"/>
    <mergeCell ref="Z8:BE8"/>
    <mergeCell ref="AF9:AP9"/>
    <mergeCell ref="AQ9:BE9"/>
    <mergeCell ref="AF10:BE10"/>
    <mergeCell ref="AH11:AJ11"/>
    <mergeCell ref="AL11:AW11"/>
    <mergeCell ref="AX11:AY11"/>
    <mergeCell ref="AZ11:BB11"/>
    <mergeCell ref="BC11:BD11"/>
    <mergeCell ref="A23:P26"/>
    <mergeCell ref="AY23:BE23"/>
    <mergeCell ref="AY24:BE24"/>
    <mergeCell ref="AY25:BE25"/>
    <mergeCell ref="AY26:BE26"/>
    <mergeCell ref="AY27:BE27"/>
    <mergeCell ref="A16:BE16"/>
    <mergeCell ref="E17:AY17"/>
    <mergeCell ref="E18:AY18"/>
    <mergeCell ref="AY20:BE20"/>
    <mergeCell ref="A21:P22"/>
    <mergeCell ref="AY21:BE21"/>
    <mergeCell ref="AY22:BE22"/>
    <mergeCell ref="A36:BE36"/>
    <mergeCell ref="A37:BE37"/>
    <mergeCell ref="A38:BE38"/>
    <mergeCell ref="A39:BE39"/>
    <mergeCell ref="A40:BE40"/>
    <mergeCell ref="A41:BE41"/>
    <mergeCell ref="Z28:AW28"/>
    <mergeCell ref="AY28:BE28"/>
    <mergeCell ref="A30:BE30"/>
    <mergeCell ref="A33:BE33"/>
    <mergeCell ref="A34:BE34"/>
    <mergeCell ref="A35:BE35"/>
    <mergeCell ref="S45:AH45"/>
    <mergeCell ref="A47:D47"/>
    <mergeCell ref="E47:AS47"/>
    <mergeCell ref="AT47:BE47"/>
    <mergeCell ref="A48:D48"/>
    <mergeCell ref="E48:AS48"/>
    <mergeCell ref="AT48:BE48"/>
    <mergeCell ref="A43:BE43"/>
    <mergeCell ref="O44:R44"/>
    <mergeCell ref="S44:AH44"/>
    <mergeCell ref="AI44:AJ44"/>
    <mergeCell ref="AK44:AM44"/>
    <mergeCell ref="AN44:AP44"/>
    <mergeCell ref="A51:D51"/>
    <mergeCell ref="E51:AS51"/>
    <mergeCell ref="AT51:BE51"/>
    <mergeCell ref="A52:D52"/>
    <mergeCell ref="E52:AS52"/>
    <mergeCell ref="AT52:BE52"/>
    <mergeCell ref="A49:D49"/>
    <mergeCell ref="E49:AS49"/>
    <mergeCell ref="AT49:BE49"/>
    <mergeCell ref="A50:D50"/>
    <mergeCell ref="E50:AS50"/>
    <mergeCell ref="AT50:BE50"/>
    <mergeCell ref="A55:D55"/>
    <mergeCell ref="E55:AS55"/>
    <mergeCell ref="AT55:BE55"/>
    <mergeCell ref="A56:D56"/>
    <mergeCell ref="E56:AS56"/>
    <mergeCell ref="AT56:BE56"/>
    <mergeCell ref="A53:D53"/>
    <mergeCell ref="E53:AS53"/>
    <mergeCell ref="AT53:BE53"/>
    <mergeCell ref="A54:D54"/>
    <mergeCell ref="E54:AS54"/>
    <mergeCell ref="AT54:BE54"/>
    <mergeCell ref="A59:D59"/>
    <mergeCell ref="E59:AS59"/>
    <mergeCell ref="AT59:BE59"/>
    <mergeCell ref="A60:D60"/>
    <mergeCell ref="E60:AS60"/>
    <mergeCell ref="AT60:BE60"/>
    <mergeCell ref="A57:D57"/>
    <mergeCell ref="E57:AS57"/>
    <mergeCell ref="AT57:BE57"/>
    <mergeCell ref="A58:D58"/>
    <mergeCell ref="E58:AS58"/>
    <mergeCell ref="AT58:BE58"/>
    <mergeCell ref="A63:D63"/>
    <mergeCell ref="E63:AS63"/>
    <mergeCell ref="AT63:BE63"/>
    <mergeCell ref="A64:D64"/>
    <mergeCell ref="E64:AS64"/>
    <mergeCell ref="AT64:BE64"/>
    <mergeCell ref="A61:D61"/>
    <mergeCell ref="E61:AS61"/>
    <mergeCell ref="AT61:BE61"/>
    <mergeCell ref="A62:D62"/>
    <mergeCell ref="E62:AS62"/>
    <mergeCell ref="AT62:BE62"/>
    <mergeCell ref="A67:D67"/>
    <mergeCell ref="E67:AS67"/>
    <mergeCell ref="AT67:BE67"/>
    <mergeCell ref="A68:D68"/>
    <mergeCell ref="E68:AS68"/>
    <mergeCell ref="AT68:BE68"/>
    <mergeCell ref="A65:D65"/>
    <mergeCell ref="E65:AS65"/>
    <mergeCell ref="AT65:BE65"/>
    <mergeCell ref="A66:D66"/>
    <mergeCell ref="E66:AS66"/>
    <mergeCell ref="AT66:BE66"/>
  </mergeCells>
  <pageMargins left="0.39370078740157483" right="0.39370078740157483"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164"/>
  <sheetViews>
    <sheetView view="pageBreakPreview" topLeftCell="A91" zoomScaleNormal="100" zoomScaleSheetLayoutView="100" workbookViewId="0">
      <selection activeCell="DF142" sqref="DF142"/>
    </sheetView>
  </sheetViews>
  <sheetFormatPr defaultColWidth="0.85546875" defaultRowHeight="12" customHeight="1" x14ac:dyDescent="0.25"/>
  <cols>
    <col min="1" max="1" width="0.85546875" style="2"/>
    <col min="2" max="2" width="3.28515625" style="2" customWidth="1"/>
    <col min="3" max="90" width="0.85546875" style="2"/>
    <col min="91" max="91" width="11.5703125" style="2" bestFit="1" customWidth="1"/>
    <col min="92" max="96" width="0.85546875" style="2"/>
    <col min="97" max="97" width="8.5703125" style="2" bestFit="1" customWidth="1"/>
    <col min="98" max="108" width="0.85546875" style="2"/>
    <col min="109" max="109" width="11.5703125" style="2" bestFit="1" customWidth="1"/>
    <col min="110" max="110" width="8.7109375" style="2" bestFit="1" customWidth="1"/>
    <col min="111" max="112" width="4.42578125" style="2" bestFit="1" customWidth="1"/>
    <col min="113" max="122" width="0.85546875" style="2"/>
    <col min="123" max="123" width="10.28515625" style="2" customWidth="1"/>
    <col min="124" max="124" width="10.140625" style="2" customWidth="1"/>
    <col min="125" max="16384" width="0.85546875" style="2"/>
  </cols>
  <sheetData>
    <row r="1" spans="1:109" ht="3" customHeight="1" x14ac:dyDescent="0.25"/>
    <row r="2" spans="1:109" ht="3" customHeight="1" x14ac:dyDescent="0.25"/>
    <row r="3" spans="1:109" ht="3" customHeight="1" x14ac:dyDescent="0.25"/>
    <row r="4" spans="1:109" ht="3" customHeight="1" x14ac:dyDescent="0.25"/>
    <row r="5" spans="1:109" s="8" customFormat="1" ht="14.25" hidden="1" x14ac:dyDescent="0.2">
      <c r="A5" s="320" t="s">
        <v>25</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row>
    <row r="6" spans="1:109" ht="10.5" hidden="1" customHeight="1" x14ac:dyDescent="0.25"/>
    <row r="7" spans="1:109" s="5" customFormat="1" ht="45" hidden="1" customHeight="1" x14ac:dyDescent="0.2">
      <c r="A7" s="321" t="s">
        <v>9</v>
      </c>
      <c r="B7" s="322"/>
      <c r="C7" s="322"/>
      <c r="D7" s="322"/>
      <c r="E7" s="322"/>
      <c r="F7" s="323"/>
      <c r="G7" s="321" t="s">
        <v>26</v>
      </c>
      <c r="H7" s="322"/>
      <c r="I7" s="322"/>
      <c r="J7" s="322"/>
      <c r="K7" s="322"/>
      <c r="L7" s="322"/>
      <c r="M7" s="322"/>
      <c r="N7" s="322"/>
      <c r="O7" s="322"/>
      <c r="P7" s="322"/>
      <c r="Q7" s="322"/>
      <c r="R7" s="322"/>
      <c r="S7" s="322"/>
      <c r="T7" s="322"/>
      <c r="U7" s="322"/>
      <c r="V7" s="322"/>
      <c r="W7" s="322"/>
      <c r="X7" s="322"/>
      <c r="Y7" s="322"/>
      <c r="Z7" s="322"/>
      <c r="AA7" s="322"/>
      <c r="AB7" s="322"/>
      <c r="AC7" s="322"/>
      <c r="AD7" s="323"/>
      <c r="AE7" s="321" t="s">
        <v>27</v>
      </c>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3"/>
      <c r="BD7" s="321" t="s">
        <v>28</v>
      </c>
      <c r="BE7" s="322"/>
      <c r="BF7" s="322"/>
      <c r="BG7" s="322"/>
      <c r="BH7" s="322"/>
      <c r="BI7" s="322"/>
      <c r="BJ7" s="322"/>
      <c r="BK7" s="322"/>
      <c r="BL7" s="322"/>
      <c r="BM7" s="322"/>
      <c r="BN7" s="322"/>
      <c r="BO7" s="322"/>
      <c r="BP7" s="322"/>
      <c r="BQ7" s="322"/>
      <c r="BR7" s="322"/>
      <c r="BS7" s="323"/>
      <c r="BT7" s="321" t="s">
        <v>29</v>
      </c>
      <c r="BU7" s="322"/>
      <c r="BV7" s="322"/>
      <c r="BW7" s="322"/>
      <c r="BX7" s="322"/>
      <c r="BY7" s="322"/>
      <c r="BZ7" s="322"/>
      <c r="CA7" s="322"/>
      <c r="CB7" s="322"/>
      <c r="CC7" s="322"/>
      <c r="CD7" s="322"/>
      <c r="CE7" s="322"/>
      <c r="CF7" s="322"/>
      <c r="CG7" s="322"/>
      <c r="CH7" s="322"/>
      <c r="CI7" s="323"/>
      <c r="CJ7" s="321" t="s">
        <v>30</v>
      </c>
      <c r="CK7" s="322"/>
      <c r="CL7" s="322"/>
      <c r="CM7" s="322"/>
      <c r="CN7" s="322"/>
      <c r="CO7" s="322"/>
      <c r="CP7" s="322"/>
      <c r="CQ7" s="322"/>
      <c r="CR7" s="322"/>
      <c r="CS7" s="322"/>
      <c r="CT7" s="322"/>
      <c r="CU7" s="322"/>
      <c r="CV7" s="322"/>
      <c r="CW7" s="322"/>
      <c r="CX7" s="322"/>
      <c r="CY7" s="322"/>
      <c r="CZ7" s="322"/>
      <c r="DA7" s="323"/>
    </row>
    <row r="8" spans="1:109" s="6" customFormat="1" ht="12.75" hidden="1" x14ac:dyDescent="0.2">
      <c r="A8" s="316">
        <v>1</v>
      </c>
      <c r="B8" s="316"/>
      <c r="C8" s="316"/>
      <c r="D8" s="316"/>
      <c r="E8" s="316"/>
      <c r="F8" s="316"/>
      <c r="G8" s="316">
        <v>2</v>
      </c>
      <c r="H8" s="316"/>
      <c r="I8" s="316"/>
      <c r="J8" s="316"/>
      <c r="K8" s="316"/>
      <c r="L8" s="316"/>
      <c r="M8" s="316"/>
      <c r="N8" s="316"/>
      <c r="O8" s="316"/>
      <c r="P8" s="316"/>
      <c r="Q8" s="316"/>
      <c r="R8" s="316"/>
      <c r="S8" s="316"/>
      <c r="T8" s="316"/>
      <c r="U8" s="316"/>
      <c r="V8" s="316"/>
      <c r="W8" s="316"/>
      <c r="X8" s="316"/>
      <c r="Y8" s="316"/>
      <c r="Z8" s="316"/>
      <c r="AA8" s="316"/>
      <c r="AB8" s="316"/>
      <c r="AC8" s="316"/>
      <c r="AD8" s="316"/>
      <c r="AE8" s="316">
        <v>3</v>
      </c>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v>4</v>
      </c>
      <c r="BE8" s="316"/>
      <c r="BF8" s="316"/>
      <c r="BG8" s="316"/>
      <c r="BH8" s="316"/>
      <c r="BI8" s="316"/>
      <c r="BJ8" s="316"/>
      <c r="BK8" s="316"/>
      <c r="BL8" s="316"/>
      <c r="BM8" s="316"/>
      <c r="BN8" s="316"/>
      <c r="BO8" s="316"/>
      <c r="BP8" s="316"/>
      <c r="BQ8" s="316"/>
      <c r="BR8" s="316"/>
      <c r="BS8" s="316"/>
      <c r="BT8" s="316">
        <v>5</v>
      </c>
      <c r="BU8" s="316"/>
      <c r="BV8" s="316"/>
      <c r="BW8" s="316"/>
      <c r="BX8" s="316"/>
      <c r="BY8" s="316"/>
      <c r="BZ8" s="316"/>
      <c r="CA8" s="316"/>
      <c r="CB8" s="316"/>
      <c r="CC8" s="316"/>
      <c r="CD8" s="316"/>
      <c r="CE8" s="316"/>
      <c r="CF8" s="316"/>
      <c r="CG8" s="316"/>
      <c r="CH8" s="316"/>
      <c r="CI8" s="316"/>
      <c r="CJ8" s="316">
        <v>6</v>
      </c>
      <c r="CK8" s="316"/>
      <c r="CL8" s="316"/>
      <c r="CM8" s="316"/>
      <c r="CN8" s="316"/>
      <c r="CO8" s="316"/>
      <c r="CP8" s="316"/>
      <c r="CQ8" s="316"/>
      <c r="CR8" s="316"/>
      <c r="CS8" s="316"/>
      <c r="CT8" s="316"/>
      <c r="CU8" s="316"/>
      <c r="CV8" s="316"/>
      <c r="CW8" s="316"/>
      <c r="CX8" s="316"/>
      <c r="CY8" s="316"/>
      <c r="CZ8" s="316"/>
      <c r="DA8" s="316"/>
    </row>
    <row r="9" spans="1:109" s="7" customFormat="1" ht="15" hidden="1" customHeight="1" x14ac:dyDescent="0.2">
      <c r="A9" s="308"/>
      <c r="B9" s="308"/>
      <c r="C9" s="308"/>
      <c r="D9" s="308"/>
      <c r="E9" s="308"/>
      <c r="F9" s="308"/>
      <c r="G9" s="319"/>
      <c r="H9" s="319"/>
      <c r="I9" s="319"/>
      <c r="J9" s="319"/>
      <c r="K9" s="319"/>
      <c r="L9" s="319"/>
      <c r="M9" s="319"/>
      <c r="N9" s="319"/>
      <c r="O9" s="319"/>
      <c r="P9" s="319"/>
      <c r="Q9" s="319"/>
      <c r="R9" s="319"/>
      <c r="S9" s="319"/>
      <c r="T9" s="319"/>
      <c r="U9" s="319"/>
      <c r="V9" s="319"/>
      <c r="W9" s="319"/>
      <c r="X9" s="319"/>
      <c r="Y9" s="319"/>
      <c r="Z9" s="319"/>
      <c r="AA9" s="319"/>
      <c r="AB9" s="319"/>
      <c r="AC9" s="319"/>
      <c r="AD9" s="319"/>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row>
    <row r="10" spans="1:109" s="7" customFormat="1" ht="15" hidden="1" customHeight="1" x14ac:dyDescent="0.2">
      <c r="A10" s="308"/>
      <c r="B10" s="308"/>
      <c r="C10" s="308"/>
      <c r="D10" s="308"/>
      <c r="E10" s="308"/>
      <c r="F10" s="308"/>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row>
    <row r="11" spans="1:109" s="7" customFormat="1" ht="15" hidden="1" customHeight="1" x14ac:dyDescent="0.2">
      <c r="A11" s="308"/>
      <c r="B11" s="308"/>
      <c r="C11" s="308"/>
      <c r="D11" s="308"/>
      <c r="E11" s="308"/>
      <c r="F11" s="308"/>
      <c r="G11" s="305" t="s">
        <v>22</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6"/>
      <c r="AE11" s="312" t="s">
        <v>23</v>
      </c>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t="s">
        <v>23</v>
      </c>
      <c r="BE11" s="312"/>
      <c r="BF11" s="312"/>
      <c r="BG11" s="312"/>
      <c r="BH11" s="312"/>
      <c r="BI11" s="312"/>
      <c r="BJ11" s="312"/>
      <c r="BK11" s="312"/>
      <c r="BL11" s="312"/>
      <c r="BM11" s="312"/>
      <c r="BN11" s="312"/>
      <c r="BO11" s="312"/>
      <c r="BP11" s="312"/>
      <c r="BQ11" s="312"/>
      <c r="BR11" s="312"/>
      <c r="BS11" s="312"/>
      <c r="BT11" s="312" t="s">
        <v>23</v>
      </c>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row>
    <row r="12" spans="1:109" ht="12" hidden="1" customHeight="1" x14ac:dyDescent="0.25"/>
    <row r="13" spans="1:109" s="8" customFormat="1" ht="14.25" x14ac:dyDescent="0.2">
      <c r="A13" s="380" t="s">
        <v>76</v>
      </c>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88"/>
      <c r="DE13" s="8">
        <v>112</v>
      </c>
    </row>
    <row r="14" spans="1:109" ht="10.5" customHeight="1" x14ac:dyDescent="0.2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row>
    <row r="15" spans="1:109" s="5" customFormat="1" ht="55.5" customHeight="1" x14ac:dyDescent="0.2">
      <c r="A15" s="367" t="s">
        <v>9</v>
      </c>
      <c r="B15" s="368"/>
      <c r="C15" s="368"/>
      <c r="D15" s="368"/>
      <c r="E15" s="368"/>
      <c r="F15" s="369"/>
      <c r="G15" s="367" t="s">
        <v>26</v>
      </c>
      <c r="H15" s="368"/>
      <c r="I15" s="368"/>
      <c r="J15" s="368"/>
      <c r="K15" s="368"/>
      <c r="L15" s="368"/>
      <c r="M15" s="368"/>
      <c r="N15" s="368"/>
      <c r="O15" s="368"/>
      <c r="P15" s="368"/>
      <c r="Q15" s="368"/>
      <c r="R15" s="368"/>
      <c r="S15" s="368"/>
      <c r="T15" s="368"/>
      <c r="U15" s="368"/>
      <c r="V15" s="368"/>
      <c r="W15" s="368"/>
      <c r="X15" s="368"/>
      <c r="Y15" s="368"/>
      <c r="Z15" s="368"/>
      <c r="AA15" s="368"/>
      <c r="AB15" s="368"/>
      <c r="AC15" s="368"/>
      <c r="AD15" s="369"/>
      <c r="AE15" s="367" t="s">
        <v>77</v>
      </c>
      <c r="AF15" s="368"/>
      <c r="AG15" s="368"/>
      <c r="AH15" s="368"/>
      <c r="AI15" s="368"/>
      <c r="AJ15" s="368"/>
      <c r="AK15" s="368"/>
      <c r="AL15" s="368"/>
      <c r="AM15" s="368"/>
      <c r="AN15" s="368"/>
      <c r="AO15" s="368"/>
      <c r="AP15" s="368"/>
      <c r="AQ15" s="368"/>
      <c r="AR15" s="368"/>
      <c r="AS15" s="368"/>
      <c r="AT15" s="368"/>
      <c r="AU15" s="368"/>
      <c r="AV15" s="368"/>
      <c r="AW15" s="368"/>
      <c r="AX15" s="368"/>
      <c r="AY15" s="369"/>
      <c r="AZ15" s="367" t="s">
        <v>78</v>
      </c>
      <c r="BA15" s="368"/>
      <c r="BB15" s="368"/>
      <c r="BC15" s="368"/>
      <c r="BD15" s="368"/>
      <c r="BE15" s="368"/>
      <c r="BF15" s="368"/>
      <c r="BG15" s="368"/>
      <c r="BH15" s="368"/>
      <c r="BI15" s="368"/>
      <c r="BJ15" s="368"/>
      <c r="BK15" s="368"/>
      <c r="BL15" s="368"/>
      <c r="BM15" s="368"/>
      <c r="BN15" s="368"/>
      <c r="BO15" s="368"/>
      <c r="BP15" s="368"/>
      <c r="BQ15" s="369"/>
      <c r="BR15" s="367" t="s">
        <v>79</v>
      </c>
      <c r="BS15" s="368"/>
      <c r="BT15" s="368"/>
      <c r="BU15" s="368"/>
      <c r="BV15" s="368"/>
      <c r="BW15" s="368"/>
      <c r="BX15" s="368"/>
      <c r="BY15" s="368"/>
      <c r="BZ15" s="368"/>
      <c r="CA15" s="368"/>
      <c r="CB15" s="368"/>
      <c r="CC15" s="368"/>
      <c r="CD15" s="368"/>
      <c r="CE15" s="368"/>
      <c r="CF15" s="368"/>
      <c r="CG15" s="368"/>
      <c r="CH15" s="368"/>
      <c r="CI15" s="369"/>
      <c r="CJ15" s="367" t="s">
        <v>30</v>
      </c>
      <c r="CK15" s="368"/>
      <c r="CL15" s="368"/>
      <c r="CM15" s="368"/>
      <c r="CN15" s="368"/>
      <c r="CO15" s="368"/>
      <c r="CP15" s="368"/>
      <c r="CQ15" s="368"/>
      <c r="CR15" s="368"/>
      <c r="CS15" s="368"/>
      <c r="CT15" s="368"/>
      <c r="CU15" s="368"/>
      <c r="CV15" s="368"/>
      <c r="CW15" s="368"/>
      <c r="CX15" s="368"/>
      <c r="CY15" s="368"/>
      <c r="CZ15" s="368"/>
      <c r="DA15" s="369"/>
      <c r="DB15" s="90"/>
    </row>
    <row r="16" spans="1:109" s="6" customFormat="1" ht="12.75" x14ac:dyDescent="0.2">
      <c r="A16" s="366">
        <v>1</v>
      </c>
      <c r="B16" s="366"/>
      <c r="C16" s="366"/>
      <c r="D16" s="366"/>
      <c r="E16" s="366"/>
      <c r="F16" s="366"/>
      <c r="G16" s="366">
        <v>2</v>
      </c>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v>3</v>
      </c>
      <c r="AF16" s="366"/>
      <c r="AG16" s="366"/>
      <c r="AH16" s="366"/>
      <c r="AI16" s="366"/>
      <c r="AJ16" s="366"/>
      <c r="AK16" s="366"/>
      <c r="AL16" s="366"/>
      <c r="AM16" s="366"/>
      <c r="AN16" s="366"/>
      <c r="AO16" s="366"/>
      <c r="AP16" s="366"/>
      <c r="AQ16" s="366"/>
      <c r="AR16" s="366"/>
      <c r="AS16" s="366"/>
      <c r="AT16" s="366"/>
      <c r="AU16" s="366"/>
      <c r="AV16" s="366"/>
      <c r="AW16" s="366"/>
      <c r="AX16" s="366"/>
      <c r="AY16" s="366"/>
      <c r="AZ16" s="366">
        <v>4</v>
      </c>
      <c r="BA16" s="366"/>
      <c r="BB16" s="366"/>
      <c r="BC16" s="366"/>
      <c r="BD16" s="366"/>
      <c r="BE16" s="366"/>
      <c r="BF16" s="366"/>
      <c r="BG16" s="366"/>
      <c r="BH16" s="366"/>
      <c r="BI16" s="366"/>
      <c r="BJ16" s="366"/>
      <c r="BK16" s="366"/>
      <c r="BL16" s="366"/>
      <c r="BM16" s="366"/>
      <c r="BN16" s="366"/>
      <c r="BO16" s="366"/>
      <c r="BP16" s="366"/>
      <c r="BQ16" s="366"/>
      <c r="BR16" s="366">
        <v>5</v>
      </c>
      <c r="BS16" s="366"/>
      <c r="BT16" s="366"/>
      <c r="BU16" s="366"/>
      <c r="BV16" s="366"/>
      <c r="BW16" s="366"/>
      <c r="BX16" s="366"/>
      <c r="BY16" s="366"/>
      <c r="BZ16" s="366"/>
      <c r="CA16" s="366"/>
      <c r="CB16" s="366"/>
      <c r="CC16" s="366"/>
      <c r="CD16" s="366"/>
      <c r="CE16" s="366"/>
      <c r="CF16" s="366"/>
      <c r="CG16" s="366"/>
      <c r="CH16" s="366"/>
      <c r="CI16" s="366"/>
      <c r="CJ16" s="366">
        <v>6</v>
      </c>
      <c r="CK16" s="366"/>
      <c r="CL16" s="366"/>
      <c r="CM16" s="366"/>
      <c r="CN16" s="366"/>
      <c r="CO16" s="366"/>
      <c r="CP16" s="366"/>
      <c r="CQ16" s="366"/>
      <c r="CR16" s="366"/>
      <c r="CS16" s="366"/>
      <c r="CT16" s="366"/>
      <c r="CU16" s="366"/>
      <c r="CV16" s="366"/>
      <c r="CW16" s="366"/>
      <c r="CX16" s="366"/>
      <c r="CY16" s="366"/>
      <c r="CZ16" s="366"/>
      <c r="DA16" s="366"/>
      <c r="DB16" s="91"/>
    </row>
    <row r="17" spans="1:134" s="7" customFormat="1" ht="15" customHeight="1" x14ac:dyDescent="0.2">
      <c r="A17" s="354" t="s">
        <v>37</v>
      </c>
      <c r="B17" s="354"/>
      <c r="C17" s="354"/>
      <c r="D17" s="354"/>
      <c r="E17" s="354"/>
      <c r="F17" s="354"/>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92"/>
    </row>
    <row r="18" spans="1:134" s="7" customFormat="1" ht="15" customHeight="1" x14ac:dyDescent="0.2">
      <c r="A18" s="354" t="s">
        <v>39</v>
      </c>
      <c r="B18" s="354"/>
      <c r="C18" s="354"/>
      <c r="D18" s="354"/>
      <c r="E18" s="354"/>
      <c r="F18" s="354"/>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50"/>
      <c r="CK18" s="350"/>
      <c r="CL18" s="350"/>
      <c r="CM18" s="350"/>
      <c r="CN18" s="350"/>
      <c r="CO18" s="350"/>
      <c r="CP18" s="350"/>
      <c r="CQ18" s="350"/>
      <c r="CR18" s="350"/>
      <c r="CS18" s="350"/>
      <c r="CT18" s="350"/>
      <c r="CU18" s="350"/>
      <c r="CV18" s="350"/>
      <c r="CW18" s="350"/>
      <c r="CX18" s="350"/>
      <c r="CY18" s="350"/>
      <c r="CZ18" s="350"/>
      <c r="DA18" s="350"/>
      <c r="DB18" s="92"/>
    </row>
    <row r="19" spans="1:134" s="7" customFormat="1" ht="15" customHeight="1" x14ac:dyDescent="0.2">
      <c r="A19" s="354"/>
      <c r="B19" s="354"/>
      <c r="C19" s="354"/>
      <c r="D19" s="354"/>
      <c r="E19" s="354"/>
      <c r="F19" s="354"/>
      <c r="G19" s="346" t="s">
        <v>22</v>
      </c>
      <c r="H19" s="346"/>
      <c r="I19" s="346"/>
      <c r="J19" s="346"/>
      <c r="K19" s="346"/>
      <c r="L19" s="346"/>
      <c r="M19" s="346"/>
      <c r="N19" s="346"/>
      <c r="O19" s="346"/>
      <c r="P19" s="346"/>
      <c r="Q19" s="346"/>
      <c r="R19" s="346"/>
      <c r="S19" s="346"/>
      <c r="T19" s="346"/>
      <c r="U19" s="346"/>
      <c r="V19" s="346"/>
      <c r="W19" s="346"/>
      <c r="X19" s="346"/>
      <c r="Y19" s="346"/>
      <c r="Z19" s="346"/>
      <c r="AA19" s="346"/>
      <c r="AB19" s="346"/>
      <c r="AC19" s="346"/>
      <c r="AD19" s="347"/>
      <c r="AE19" s="349" t="s">
        <v>23</v>
      </c>
      <c r="AF19" s="349"/>
      <c r="AG19" s="349"/>
      <c r="AH19" s="349"/>
      <c r="AI19" s="349"/>
      <c r="AJ19" s="349"/>
      <c r="AK19" s="349"/>
      <c r="AL19" s="349"/>
      <c r="AM19" s="349"/>
      <c r="AN19" s="349"/>
      <c r="AO19" s="349"/>
      <c r="AP19" s="349"/>
      <c r="AQ19" s="349"/>
      <c r="AR19" s="349"/>
      <c r="AS19" s="349"/>
      <c r="AT19" s="349"/>
      <c r="AU19" s="349"/>
      <c r="AV19" s="349"/>
      <c r="AW19" s="349"/>
      <c r="AX19" s="349"/>
      <c r="AY19" s="349"/>
      <c r="AZ19" s="349" t="s">
        <v>23</v>
      </c>
      <c r="BA19" s="349"/>
      <c r="BB19" s="349"/>
      <c r="BC19" s="349"/>
      <c r="BD19" s="349"/>
      <c r="BE19" s="349"/>
      <c r="BF19" s="349"/>
      <c r="BG19" s="349"/>
      <c r="BH19" s="349"/>
      <c r="BI19" s="349"/>
      <c r="BJ19" s="349"/>
      <c r="BK19" s="349"/>
      <c r="BL19" s="349"/>
      <c r="BM19" s="349"/>
      <c r="BN19" s="349"/>
      <c r="BO19" s="349"/>
      <c r="BP19" s="349"/>
      <c r="BQ19" s="349"/>
      <c r="BR19" s="349" t="s">
        <v>23</v>
      </c>
      <c r="BS19" s="349"/>
      <c r="BT19" s="349"/>
      <c r="BU19" s="349"/>
      <c r="BV19" s="349"/>
      <c r="BW19" s="349"/>
      <c r="BX19" s="349"/>
      <c r="BY19" s="349"/>
      <c r="BZ19" s="349"/>
      <c r="CA19" s="349"/>
      <c r="CB19" s="349"/>
      <c r="CC19" s="349"/>
      <c r="CD19" s="349"/>
      <c r="CE19" s="349"/>
      <c r="CF19" s="349"/>
      <c r="CG19" s="349"/>
      <c r="CH19" s="349"/>
      <c r="CI19" s="349"/>
      <c r="CJ19" s="353">
        <f>CJ17</f>
        <v>0</v>
      </c>
      <c r="CK19" s="352"/>
      <c r="CL19" s="352"/>
      <c r="CM19" s="352"/>
      <c r="CN19" s="352"/>
      <c r="CO19" s="352"/>
      <c r="CP19" s="352"/>
      <c r="CQ19" s="352"/>
      <c r="CR19" s="352"/>
      <c r="CS19" s="352"/>
      <c r="CT19" s="352"/>
      <c r="CU19" s="352"/>
      <c r="CV19" s="352"/>
      <c r="CW19" s="352"/>
      <c r="CX19" s="352"/>
      <c r="CY19" s="352"/>
      <c r="CZ19" s="352"/>
      <c r="DA19" s="352"/>
      <c r="DB19" s="92"/>
      <c r="DE19" s="78">
        <f>CJ19</f>
        <v>0</v>
      </c>
    </row>
    <row r="20" spans="1:134" ht="12" customHeight="1" x14ac:dyDescent="0.2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row>
    <row r="21" spans="1:134" s="8" customFormat="1" ht="41.25" customHeight="1" x14ac:dyDescent="0.2">
      <c r="A21" s="407" t="s">
        <v>80</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88"/>
      <c r="DE21" s="8">
        <v>119</v>
      </c>
    </row>
    <row r="22" spans="1:134" ht="10.5" customHeight="1" x14ac:dyDescent="0.2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row>
    <row r="23" spans="1:134" ht="55.5" customHeight="1" x14ac:dyDescent="0.25">
      <c r="A23" s="367" t="s">
        <v>9</v>
      </c>
      <c r="B23" s="368"/>
      <c r="C23" s="368"/>
      <c r="D23" s="368"/>
      <c r="E23" s="368"/>
      <c r="F23" s="369"/>
      <c r="G23" s="367" t="s">
        <v>81</v>
      </c>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9"/>
      <c r="BW23" s="367" t="s">
        <v>82</v>
      </c>
      <c r="BX23" s="368"/>
      <c r="BY23" s="368"/>
      <c r="BZ23" s="368"/>
      <c r="CA23" s="368"/>
      <c r="CB23" s="368"/>
      <c r="CC23" s="368"/>
      <c r="CD23" s="368"/>
      <c r="CE23" s="368"/>
      <c r="CF23" s="368"/>
      <c r="CG23" s="368"/>
      <c r="CH23" s="368"/>
      <c r="CI23" s="368"/>
      <c r="CJ23" s="368"/>
      <c r="CK23" s="368"/>
      <c r="CL23" s="369"/>
      <c r="CM23" s="367" t="s">
        <v>83</v>
      </c>
      <c r="CN23" s="368"/>
      <c r="CO23" s="368"/>
      <c r="CP23" s="368"/>
      <c r="CQ23" s="368"/>
      <c r="CR23" s="368"/>
      <c r="CS23" s="368"/>
      <c r="CT23" s="368"/>
      <c r="CU23" s="368"/>
      <c r="CV23" s="368"/>
      <c r="CW23" s="368"/>
      <c r="CX23" s="368"/>
      <c r="CY23" s="368"/>
      <c r="CZ23" s="368"/>
      <c r="DA23" s="369"/>
      <c r="DB23" s="89"/>
    </row>
    <row r="24" spans="1:134" s="1" customFormat="1" ht="12.75" x14ac:dyDescent="0.2">
      <c r="A24" s="366">
        <v>1</v>
      </c>
      <c r="B24" s="366"/>
      <c r="C24" s="366"/>
      <c r="D24" s="366"/>
      <c r="E24" s="366"/>
      <c r="F24" s="366"/>
      <c r="G24" s="366">
        <v>2</v>
      </c>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v>3</v>
      </c>
      <c r="BX24" s="366"/>
      <c r="BY24" s="366"/>
      <c r="BZ24" s="366"/>
      <c r="CA24" s="366"/>
      <c r="CB24" s="366"/>
      <c r="CC24" s="366"/>
      <c r="CD24" s="366"/>
      <c r="CE24" s="366"/>
      <c r="CF24" s="366"/>
      <c r="CG24" s="366"/>
      <c r="CH24" s="366"/>
      <c r="CI24" s="366"/>
      <c r="CJ24" s="366"/>
      <c r="CK24" s="366"/>
      <c r="CL24" s="366"/>
      <c r="CM24" s="366">
        <v>4</v>
      </c>
      <c r="CN24" s="366"/>
      <c r="CO24" s="366"/>
      <c r="CP24" s="366"/>
      <c r="CQ24" s="366"/>
      <c r="CR24" s="366"/>
      <c r="CS24" s="366"/>
      <c r="CT24" s="366"/>
      <c r="CU24" s="366"/>
      <c r="CV24" s="366"/>
      <c r="CW24" s="366"/>
      <c r="CX24" s="366"/>
      <c r="CY24" s="366"/>
      <c r="CZ24" s="366"/>
      <c r="DA24" s="366"/>
      <c r="DB24" s="93"/>
    </row>
    <row r="25" spans="1:134" ht="20.25" customHeight="1" x14ac:dyDescent="0.25">
      <c r="A25" s="354" t="s">
        <v>37</v>
      </c>
      <c r="B25" s="354"/>
      <c r="C25" s="354"/>
      <c r="D25" s="354"/>
      <c r="E25" s="354"/>
      <c r="F25" s="354"/>
      <c r="G25" s="83"/>
      <c r="H25" s="356" t="s">
        <v>84</v>
      </c>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7"/>
      <c r="BW25" s="349" t="s">
        <v>23</v>
      </c>
      <c r="BX25" s="349"/>
      <c r="BY25" s="349"/>
      <c r="BZ25" s="349"/>
      <c r="CA25" s="349"/>
      <c r="CB25" s="349"/>
      <c r="CC25" s="349"/>
      <c r="CD25" s="349"/>
      <c r="CE25" s="349"/>
      <c r="CF25" s="349"/>
      <c r="CG25" s="349"/>
      <c r="CH25" s="349"/>
      <c r="CI25" s="349"/>
      <c r="CJ25" s="349"/>
      <c r="CK25" s="349"/>
      <c r="CL25" s="349"/>
      <c r="CM25" s="350">
        <f>CM26</f>
        <v>617643.57736760797</v>
      </c>
      <c r="CN25" s="349"/>
      <c r="CO25" s="349"/>
      <c r="CP25" s="349"/>
      <c r="CQ25" s="349"/>
      <c r="CR25" s="349"/>
      <c r="CS25" s="349"/>
      <c r="CT25" s="349"/>
      <c r="CU25" s="349"/>
      <c r="CV25" s="349"/>
      <c r="CW25" s="349"/>
      <c r="CX25" s="349"/>
      <c r="CY25" s="349"/>
      <c r="CZ25" s="349"/>
      <c r="DA25" s="349"/>
      <c r="DB25" s="89"/>
    </row>
    <row r="26" spans="1:134" s="1" customFormat="1" ht="12.75" x14ac:dyDescent="0.2">
      <c r="A26" s="408" t="s">
        <v>85</v>
      </c>
      <c r="B26" s="409"/>
      <c r="C26" s="409"/>
      <c r="D26" s="409"/>
      <c r="E26" s="409"/>
      <c r="F26" s="410"/>
      <c r="G26" s="94"/>
      <c r="H26" s="414" t="s">
        <v>17</v>
      </c>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5"/>
      <c r="BW26" s="416">
        <f>'стр. 1 зп'!EO27+'стр. 1 зп Указ ОБ'!EO24+'стр. 1 зп Указ МБ'!EO24</f>
        <v>2807470.8062163997</v>
      </c>
      <c r="BX26" s="417"/>
      <c r="BY26" s="417"/>
      <c r="BZ26" s="417"/>
      <c r="CA26" s="417"/>
      <c r="CB26" s="417"/>
      <c r="CC26" s="417"/>
      <c r="CD26" s="417"/>
      <c r="CE26" s="417"/>
      <c r="CF26" s="417"/>
      <c r="CG26" s="417"/>
      <c r="CH26" s="417"/>
      <c r="CI26" s="417"/>
      <c r="CJ26" s="417"/>
      <c r="CK26" s="417"/>
      <c r="CL26" s="418"/>
      <c r="CM26" s="416">
        <f>BW26*0.22</f>
        <v>617643.57736760797</v>
      </c>
      <c r="CN26" s="417"/>
      <c r="CO26" s="417"/>
      <c r="CP26" s="417"/>
      <c r="CQ26" s="417"/>
      <c r="CR26" s="417"/>
      <c r="CS26" s="417"/>
      <c r="CT26" s="417"/>
      <c r="CU26" s="417"/>
      <c r="CV26" s="417"/>
      <c r="CW26" s="417"/>
      <c r="CX26" s="417"/>
      <c r="CY26" s="417"/>
      <c r="CZ26" s="417"/>
      <c r="DA26" s="418"/>
      <c r="DB26" s="93"/>
      <c r="DN26" s="10">
        <v>154361.04</v>
      </c>
      <c r="DO26" s="10"/>
      <c r="DP26" s="10"/>
      <c r="DQ26" s="10"/>
      <c r="DR26" s="10"/>
      <c r="DS26" s="22"/>
      <c r="DT26" s="10"/>
      <c r="DU26" s="10"/>
      <c r="DV26" s="10"/>
      <c r="DW26" s="10"/>
      <c r="DX26" s="10"/>
      <c r="DY26" s="10"/>
      <c r="DZ26" s="10"/>
      <c r="EA26" s="10"/>
      <c r="EB26" s="10"/>
      <c r="EC26" s="10"/>
      <c r="ED26" s="10"/>
    </row>
    <row r="27" spans="1:134" s="1" customFormat="1" ht="12.75" x14ac:dyDescent="0.2">
      <c r="A27" s="411"/>
      <c r="B27" s="412"/>
      <c r="C27" s="412"/>
      <c r="D27" s="412"/>
      <c r="E27" s="412"/>
      <c r="F27" s="413"/>
      <c r="G27" s="95"/>
      <c r="H27" s="422" t="s">
        <v>86</v>
      </c>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3"/>
      <c r="BW27" s="419"/>
      <c r="BX27" s="420"/>
      <c r="BY27" s="420"/>
      <c r="BZ27" s="420"/>
      <c r="CA27" s="420"/>
      <c r="CB27" s="420"/>
      <c r="CC27" s="420"/>
      <c r="CD27" s="420"/>
      <c r="CE27" s="420"/>
      <c r="CF27" s="420"/>
      <c r="CG27" s="420"/>
      <c r="CH27" s="420"/>
      <c r="CI27" s="420"/>
      <c r="CJ27" s="420"/>
      <c r="CK27" s="420"/>
      <c r="CL27" s="421"/>
      <c r="CM27" s="419"/>
      <c r="CN27" s="420"/>
      <c r="CO27" s="420"/>
      <c r="CP27" s="420"/>
      <c r="CQ27" s="420"/>
      <c r="CR27" s="420"/>
      <c r="CS27" s="420"/>
      <c r="CT27" s="420"/>
      <c r="CU27" s="420"/>
      <c r="CV27" s="420"/>
      <c r="CW27" s="420"/>
      <c r="CX27" s="420"/>
      <c r="CY27" s="420"/>
      <c r="CZ27" s="420"/>
      <c r="DA27" s="421"/>
      <c r="DB27" s="93"/>
      <c r="DH27" s="1">
        <v>154361.04</v>
      </c>
    </row>
    <row r="28" spans="1:134" s="1" customFormat="1" ht="13.5" customHeight="1" x14ac:dyDescent="0.2">
      <c r="A28" s="354" t="s">
        <v>87</v>
      </c>
      <c r="B28" s="354"/>
      <c r="C28" s="354"/>
      <c r="D28" s="354"/>
      <c r="E28" s="354"/>
      <c r="F28" s="354"/>
      <c r="G28" s="83"/>
      <c r="H28" s="424" t="s">
        <v>88</v>
      </c>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5"/>
      <c r="BW28" s="349"/>
      <c r="BX28" s="349"/>
      <c r="BY28" s="349"/>
      <c r="BZ28" s="349"/>
      <c r="CA28" s="349"/>
      <c r="CB28" s="349"/>
      <c r="CC28" s="349"/>
      <c r="CD28" s="349"/>
      <c r="CE28" s="349"/>
      <c r="CF28" s="349"/>
      <c r="CG28" s="349"/>
      <c r="CH28" s="349"/>
      <c r="CI28" s="349"/>
      <c r="CJ28" s="349"/>
      <c r="CK28" s="349"/>
      <c r="CL28" s="349"/>
      <c r="CM28" s="339"/>
      <c r="CN28" s="340"/>
      <c r="CO28" s="340"/>
      <c r="CP28" s="340"/>
      <c r="CQ28" s="340"/>
      <c r="CR28" s="340"/>
      <c r="CS28" s="340"/>
      <c r="CT28" s="340"/>
      <c r="CU28" s="340"/>
      <c r="CV28" s="340"/>
      <c r="CW28" s="340"/>
      <c r="CX28" s="340"/>
      <c r="CY28" s="340"/>
      <c r="CZ28" s="340"/>
      <c r="DA28" s="341"/>
      <c r="DB28" s="93"/>
    </row>
    <row r="29" spans="1:134" s="1" customFormat="1" ht="26.25" customHeight="1" x14ac:dyDescent="0.2">
      <c r="A29" s="354" t="s">
        <v>89</v>
      </c>
      <c r="B29" s="354"/>
      <c r="C29" s="354"/>
      <c r="D29" s="354"/>
      <c r="E29" s="354"/>
      <c r="F29" s="354"/>
      <c r="G29" s="83"/>
      <c r="H29" s="424" t="s">
        <v>90</v>
      </c>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5"/>
      <c r="BW29" s="349"/>
      <c r="BX29" s="349"/>
      <c r="BY29" s="349"/>
      <c r="BZ29" s="349"/>
      <c r="CA29" s="349"/>
      <c r="CB29" s="349"/>
      <c r="CC29" s="349"/>
      <c r="CD29" s="349"/>
      <c r="CE29" s="349"/>
      <c r="CF29" s="349"/>
      <c r="CG29" s="349"/>
      <c r="CH29" s="349"/>
      <c r="CI29" s="349"/>
      <c r="CJ29" s="349"/>
      <c r="CK29" s="349"/>
      <c r="CL29" s="349"/>
      <c r="CM29" s="339"/>
      <c r="CN29" s="340"/>
      <c r="CO29" s="340"/>
      <c r="CP29" s="340"/>
      <c r="CQ29" s="340"/>
      <c r="CR29" s="340"/>
      <c r="CS29" s="340"/>
      <c r="CT29" s="340"/>
      <c r="CU29" s="340"/>
      <c r="CV29" s="340"/>
      <c r="CW29" s="340"/>
      <c r="CX29" s="340"/>
      <c r="CY29" s="340"/>
      <c r="CZ29" s="340"/>
      <c r="DA29" s="341"/>
      <c r="DB29" s="93"/>
    </row>
    <row r="30" spans="1:134" s="1" customFormat="1" ht="26.25" customHeight="1" x14ac:dyDescent="0.2">
      <c r="A30" s="354" t="s">
        <v>39</v>
      </c>
      <c r="B30" s="354"/>
      <c r="C30" s="354"/>
      <c r="D30" s="354"/>
      <c r="E30" s="354"/>
      <c r="F30" s="354"/>
      <c r="G30" s="83"/>
      <c r="H30" s="356" t="s">
        <v>91</v>
      </c>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7"/>
      <c r="BW30" s="349" t="s">
        <v>23</v>
      </c>
      <c r="BX30" s="349"/>
      <c r="BY30" s="349"/>
      <c r="BZ30" s="349"/>
      <c r="CA30" s="349"/>
      <c r="CB30" s="349"/>
      <c r="CC30" s="349"/>
      <c r="CD30" s="349"/>
      <c r="CE30" s="349"/>
      <c r="CF30" s="349"/>
      <c r="CG30" s="349"/>
      <c r="CH30" s="349"/>
      <c r="CI30" s="349"/>
      <c r="CJ30" s="349"/>
      <c r="CK30" s="349"/>
      <c r="CL30" s="349"/>
      <c r="CM30" s="416">
        <f>CM31+CM34</f>
        <v>87031.594992708386</v>
      </c>
      <c r="CN30" s="417"/>
      <c r="CO30" s="417"/>
      <c r="CP30" s="417"/>
      <c r="CQ30" s="417"/>
      <c r="CR30" s="417"/>
      <c r="CS30" s="417"/>
      <c r="CT30" s="417"/>
      <c r="CU30" s="417"/>
      <c r="CV30" s="417"/>
      <c r="CW30" s="417"/>
      <c r="CX30" s="417"/>
      <c r="CY30" s="417"/>
      <c r="CZ30" s="417"/>
      <c r="DA30" s="418"/>
      <c r="DB30" s="93"/>
    </row>
    <row r="31" spans="1:134" s="1" customFormat="1" ht="12.75" x14ac:dyDescent="0.2">
      <c r="A31" s="408" t="s">
        <v>92</v>
      </c>
      <c r="B31" s="409"/>
      <c r="C31" s="409"/>
      <c r="D31" s="409"/>
      <c r="E31" s="409"/>
      <c r="F31" s="410"/>
      <c r="G31" s="94"/>
      <c r="H31" s="414" t="s">
        <v>17</v>
      </c>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5"/>
      <c r="BW31" s="416">
        <f>BW26</f>
        <v>2807470.8062163997</v>
      </c>
      <c r="BX31" s="417"/>
      <c r="BY31" s="417"/>
      <c r="BZ31" s="417"/>
      <c r="CA31" s="417"/>
      <c r="CB31" s="417"/>
      <c r="CC31" s="417"/>
      <c r="CD31" s="417"/>
      <c r="CE31" s="417"/>
      <c r="CF31" s="417"/>
      <c r="CG31" s="417"/>
      <c r="CH31" s="417"/>
      <c r="CI31" s="417"/>
      <c r="CJ31" s="417"/>
      <c r="CK31" s="417"/>
      <c r="CL31" s="418"/>
      <c r="CM31" s="416">
        <f>BW31*0.029</f>
        <v>81416.653380275588</v>
      </c>
      <c r="CN31" s="426"/>
      <c r="CO31" s="426"/>
      <c r="CP31" s="426"/>
      <c r="CQ31" s="426"/>
      <c r="CR31" s="426"/>
      <c r="CS31" s="426"/>
      <c r="CT31" s="426"/>
      <c r="CU31" s="426"/>
      <c r="CV31" s="426"/>
      <c r="CW31" s="426"/>
      <c r="CX31" s="426"/>
      <c r="CY31" s="426"/>
      <c r="CZ31" s="426"/>
      <c r="DA31" s="427"/>
      <c r="DB31" s="93"/>
    </row>
    <row r="32" spans="1:134" s="1" customFormat="1" ht="25.5" customHeight="1" x14ac:dyDescent="0.2">
      <c r="A32" s="411"/>
      <c r="B32" s="412"/>
      <c r="C32" s="412"/>
      <c r="D32" s="412"/>
      <c r="E32" s="412"/>
      <c r="F32" s="413"/>
      <c r="G32" s="95"/>
      <c r="H32" s="422" t="s">
        <v>93</v>
      </c>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3"/>
      <c r="BW32" s="419"/>
      <c r="BX32" s="420"/>
      <c r="BY32" s="420"/>
      <c r="BZ32" s="420"/>
      <c r="CA32" s="420"/>
      <c r="CB32" s="420"/>
      <c r="CC32" s="420"/>
      <c r="CD32" s="420"/>
      <c r="CE32" s="420"/>
      <c r="CF32" s="420"/>
      <c r="CG32" s="420"/>
      <c r="CH32" s="420"/>
      <c r="CI32" s="420"/>
      <c r="CJ32" s="420"/>
      <c r="CK32" s="420"/>
      <c r="CL32" s="421"/>
      <c r="CM32" s="428"/>
      <c r="CN32" s="429"/>
      <c r="CO32" s="429"/>
      <c r="CP32" s="429"/>
      <c r="CQ32" s="429"/>
      <c r="CR32" s="429"/>
      <c r="CS32" s="429"/>
      <c r="CT32" s="429"/>
      <c r="CU32" s="429"/>
      <c r="CV32" s="429"/>
      <c r="CW32" s="429"/>
      <c r="CX32" s="429"/>
      <c r="CY32" s="429"/>
      <c r="CZ32" s="429"/>
      <c r="DA32" s="430"/>
      <c r="DB32" s="93"/>
    </row>
    <row r="33" spans="1:223" s="1" customFormat="1" ht="26.25" customHeight="1" x14ac:dyDescent="0.2">
      <c r="A33" s="354" t="s">
        <v>94</v>
      </c>
      <c r="B33" s="354"/>
      <c r="C33" s="354"/>
      <c r="D33" s="354"/>
      <c r="E33" s="354"/>
      <c r="F33" s="354"/>
      <c r="G33" s="83"/>
      <c r="H33" s="424" t="s">
        <v>95</v>
      </c>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c r="BR33" s="424"/>
      <c r="BS33" s="424"/>
      <c r="BT33" s="424"/>
      <c r="BU33" s="424"/>
      <c r="BV33" s="425"/>
      <c r="BW33" s="349"/>
      <c r="BX33" s="349"/>
      <c r="BY33" s="349"/>
      <c r="BZ33" s="349"/>
      <c r="CA33" s="349"/>
      <c r="CB33" s="349"/>
      <c r="CC33" s="349"/>
      <c r="CD33" s="349"/>
      <c r="CE33" s="349"/>
      <c r="CF33" s="349"/>
      <c r="CG33" s="349"/>
      <c r="CH33" s="349"/>
      <c r="CI33" s="349"/>
      <c r="CJ33" s="349"/>
      <c r="CK33" s="349"/>
      <c r="CL33" s="349"/>
      <c r="CM33" s="339"/>
      <c r="CN33" s="340"/>
      <c r="CO33" s="340"/>
      <c r="CP33" s="340"/>
      <c r="CQ33" s="340"/>
      <c r="CR33" s="340"/>
      <c r="CS33" s="340"/>
      <c r="CT33" s="340"/>
      <c r="CU33" s="340"/>
      <c r="CV33" s="340"/>
      <c r="CW33" s="340"/>
      <c r="CX33" s="340"/>
      <c r="CY33" s="340"/>
      <c r="CZ33" s="340"/>
      <c r="DA33" s="341"/>
      <c r="DB33" s="93"/>
    </row>
    <row r="34" spans="1:223" s="1" customFormat="1" ht="27" customHeight="1" x14ac:dyDescent="0.2">
      <c r="A34" s="354" t="s">
        <v>96</v>
      </c>
      <c r="B34" s="354"/>
      <c r="C34" s="354"/>
      <c r="D34" s="354"/>
      <c r="E34" s="354"/>
      <c r="F34" s="354"/>
      <c r="G34" s="83"/>
      <c r="H34" s="424" t="s">
        <v>97</v>
      </c>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5"/>
      <c r="BW34" s="416">
        <f>BW31</f>
        <v>2807470.8062163997</v>
      </c>
      <c r="BX34" s="417"/>
      <c r="BY34" s="417"/>
      <c r="BZ34" s="417"/>
      <c r="CA34" s="417"/>
      <c r="CB34" s="417"/>
      <c r="CC34" s="417"/>
      <c r="CD34" s="417"/>
      <c r="CE34" s="417"/>
      <c r="CF34" s="417"/>
      <c r="CG34" s="417"/>
      <c r="CH34" s="417"/>
      <c r="CI34" s="417"/>
      <c r="CJ34" s="417"/>
      <c r="CK34" s="417"/>
      <c r="CL34" s="418"/>
      <c r="CM34" s="416">
        <f>BW34*0.002</f>
        <v>5614.941612432799</v>
      </c>
      <c r="CN34" s="426"/>
      <c r="CO34" s="426"/>
      <c r="CP34" s="426"/>
      <c r="CQ34" s="426"/>
      <c r="CR34" s="426"/>
      <c r="CS34" s="426"/>
      <c r="CT34" s="426"/>
      <c r="CU34" s="426"/>
      <c r="CV34" s="426"/>
      <c r="CW34" s="426"/>
      <c r="CX34" s="426"/>
      <c r="CY34" s="426"/>
      <c r="CZ34" s="426"/>
      <c r="DA34" s="427"/>
      <c r="DB34" s="93"/>
    </row>
    <row r="35" spans="1:223" s="1" customFormat="1" ht="27" customHeight="1" x14ac:dyDescent="0.2">
      <c r="A35" s="354" t="s">
        <v>98</v>
      </c>
      <c r="B35" s="354"/>
      <c r="C35" s="354"/>
      <c r="D35" s="354"/>
      <c r="E35" s="354"/>
      <c r="F35" s="354"/>
      <c r="G35" s="83"/>
      <c r="H35" s="424" t="s">
        <v>99</v>
      </c>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5"/>
      <c r="BW35" s="349"/>
      <c r="BX35" s="349"/>
      <c r="BY35" s="349"/>
      <c r="BZ35" s="349"/>
      <c r="CA35" s="349"/>
      <c r="CB35" s="349"/>
      <c r="CC35" s="349"/>
      <c r="CD35" s="349"/>
      <c r="CE35" s="349"/>
      <c r="CF35" s="349"/>
      <c r="CG35" s="349"/>
      <c r="CH35" s="349"/>
      <c r="CI35" s="349"/>
      <c r="CJ35" s="349"/>
      <c r="CK35" s="349"/>
      <c r="CL35" s="349"/>
      <c r="CM35" s="339"/>
      <c r="CN35" s="340"/>
      <c r="CO35" s="340"/>
      <c r="CP35" s="340"/>
      <c r="CQ35" s="340"/>
      <c r="CR35" s="340"/>
      <c r="CS35" s="340"/>
      <c r="CT35" s="340"/>
      <c r="CU35" s="340"/>
      <c r="CV35" s="340"/>
      <c r="CW35" s="340"/>
      <c r="CX35" s="340"/>
      <c r="CY35" s="340"/>
      <c r="CZ35" s="340"/>
      <c r="DA35" s="341"/>
      <c r="DB35" s="93"/>
    </row>
    <row r="36" spans="1:223" s="1" customFormat="1" ht="27" customHeight="1" x14ac:dyDescent="0.2">
      <c r="A36" s="354" t="s">
        <v>100</v>
      </c>
      <c r="B36" s="354"/>
      <c r="C36" s="354"/>
      <c r="D36" s="354"/>
      <c r="E36" s="354"/>
      <c r="F36" s="354"/>
      <c r="G36" s="83"/>
      <c r="H36" s="424" t="s">
        <v>99</v>
      </c>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5"/>
      <c r="BW36" s="349"/>
      <c r="BX36" s="349"/>
      <c r="BY36" s="349"/>
      <c r="BZ36" s="349"/>
      <c r="CA36" s="349"/>
      <c r="CB36" s="349"/>
      <c r="CC36" s="349"/>
      <c r="CD36" s="349"/>
      <c r="CE36" s="349"/>
      <c r="CF36" s="349"/>
      <c r="CG36" s="349"/>
      <c r="CH36" s="349"/>
      <c r="CI36" s="349"/>
      <c r="CJ36" s="349"/>
      <c r="CK36" s="349"/>
      <c r="CL36" s="349"/>
      <c r="CM36" s="339"/>
      <c r="CN36" s="340"/>
      <c r="CO36" s="340"/>
      <c r="CP36" s="340"/>
      <c r="CQ36" s="340"/>
      <c r="CR36" s="340"/>
      <c r="CS36" s="340"/>
      <c r="CT36" s="340"/>
      <c r="CU36" s="340"/>
      <c r="CV36" s="340"/>
      <c r="CW36" s="340"/>
      <c r="CX36" s="340"/>
      <c r="CY36" s="340"/>
      <c r="CZ36" s="340"/>
      <c r="DA36" s="341"/>
      <c r="DB36" s="93"/>
      <c r="DS36" s="21"/>
    </row>
    <row r="37" spans="1:223" s="1" customFormat="1" ht="26.25" customHeight="1" x14ac:dyDescent="0.2">
      <c r="A37" s="354" t="s">
        <v>41</v>
      </c>
      <c r="B37" s="354"/>
      <c r="C37" s="354"/>
      <c r="D37" s="354"/>
      <c r="E37" s="354"/>
      <c r="F37" s="354"/>
      <c r="G37" s="83"/>
      <c r="H37" s="356" t="s">
        <v>101</v>
      </c>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7"/>
      <c r="BW37" s="416">
        <f>BW34</f>
        <v>2807470.8062163997</v>
      </c>
      <c r="BX37" s="417"/>
      <c r="BY37" s="417"/>
      <c r="BZ37" s="417"/>
      <c r="CA37" s="417"/>
      <c r="CB37" s="417"/>
      <c r="CC37" s="417"/>
      <c r="CD37" s="417"/>
      <c r="CE37" s="417"/>
      <c r="CF37" s="417"/>
      <c r="CG37" s="417"/>
      <c r="CH37" s="417"/>
      <c r="CI37" s="417"/>
      <c r="CJ37" s="417"/>
      <c r="CK37" s="417"/>
      <c r="CL37" s="418"/>
      <c r="CM37" s="416">
        <f>BW37*0.051</f>
        <v>143181.01111703637</v>
      </c>
      <c r="CN37" s="426"/>
      <c r="CO37" s="426"/>
      <c r="CP37" s="426"/>
      <c r="CQ37" s="426"/>
      <c r="CR37" s="426"/>
      <c r="CS37" s="426"/>
      <c r="CT37" s="426"/>
      <c r="CU37" s="426"/>
      <c r="CV37" s="426"/>
      <c r="CW37" s="426"/>
      <c r="CX37" s="426"/>
      <c r="CY37" s="426"/>
      <c r="CZ37" s="426"/>
      <c r="DA37" s="427"/>
      <c r="DB37" s="93"/>
    </row>
    <row r="38" spans="1:223" s="1" customFormat="1" ht="21.75" customHeight="1" x14ac:dyDescent="0.2">
      <c r="A38" s="354"/>
      <c r="B38" s="354"/>
      <c r="C38" s="354"/>
      <c r="D38" s="354"/>
      <c r="E38" s="354"/>
      <c r="F38" s="354"/>
      <c r="G38" s="345" t="s">
        <v>22</v>
      </c>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7"/>
      <c r="BW38" s="349" t="s">
        <v>23</v>
      </c>
      <c r="BX38" s="349"/>
      <c r="BY38" s="349"/>
      <c r="BZ38" s="349"/>
      <c r="CA38" s="349"/>
      <c r="CB38" s="349"/>
      <c r="CC38" s="349"/>
      <c r="CD38" s="349"/>
      <c r="CE38" s="349"/>
      <c r="CF38" s="349"/>
      <c r="CG38" s="349"/>
      <c r="CH38" s="349"/>
      <c r="CI38" s="349"/>
      <c r="CJ38" s="349"/>
      <c r="CK38" s="349"/>
      <c r="CL38" s="349"/>
      <c r="CM38" s="353">
        <f>CM37+CM30+CM25+0.82</f>
        <v>847857.00347735267</v>
      </c>
      <c r="CN38" s="352"/>
      <c r="CO38" s="352"/>
      <c r="CP38" s="352"/>
      <c r="CQ38" s="352"/>
      <c r="CR38" s="352"/>
      <c r="CS38" s="352"/>
      <c r="CT38" s="352"/>
      <c r="CU38" s="352"/>
      <c r="CV38" s="352"/>
      <c r="CW38" s="352"/>
      <c r="CX38" s="352"/>
      <c r="CY38" s="352"/>
      <c r="CZ38" s="352"/>
      <c r="DA38" s="352"/>
      <c r="DB38" s="93"/>
      <c r="DE38" s="21">
        <f>CM38</f>
        <v>847857.00347735267</v>
      </c>
      <c r="DU38" s="304"/>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6"/>
      <c r="GK38" s="312"/>
      <c r="GL38" s="312"/>
      <c r="GM38" s="312"/>
      <c r="GN38" s="312"/>
      <c r="GO38" s="312"/>
      <c r="GP38" s="312"/>
      <c r="GQ38" s="312"/>
      <c r="GR38" s="312"/>
      <c r="GS38" s="312"/>
      <c r="GT38" s="312"/>
      <c r="GU38" s="312"/>
      <c r="GV38" s="312"/>
      <c r="GW38" s="312"/>
      <c r="GX38" s="312"/>
      <c r="GY38" s="312"/>
      <c r="GZ38" s="312"/>
      <c r="HA38" s="303"/>
      <c r="HB38" s="312"/>
      <c r="HC38" s="312"/>
      <c r="HD38" s="312"/>
      <c r="HE38" s="312"/>
      <c r="HF38" s="312"/>
      <c r="HG38" s="312"/>
      <c r="HH38" s="312"/>
      <c r="HI38" s="312"/>
      <c r="HJ38" s="312"/>
      <c r="HK38" s="312"/>
      <c r="HL38" s="312"/>
      <c r="HM38" s="312"/>
      <c r="HN38" s="312"/>
      <c r="HO38" s="312"/>
    </row>
    <row r="39" spans="1:223" ht="3" customHeigh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row>
    <row r="40" spans="1:223" s="17" customFormat="1" ht="48" customHeight="1" x14ac:dyDescent="0.2">
      <c r="A40" s="431" t="s">
        <v>102</v>
      </c>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2"/>
      <c r="CL40" s="432"/>
      <c r="CM40" s="432"/>
      <c r="CN40" s="432"/>
      <c r="CO40" s="432"/>
      <c r="CP40" s="432"/>
      <c r="CQ40" s="432"/>
      <c r="CR40" s="432"/>
      <c r="CS40" s="432"/>
      <c r="CT40" s="432"/>
      <c r="CU40" s="432"/>
      <c r="CV40" s="432"/>
      <c r="CW40" s="432"/>
      <c r="CX40" s="432"/>
      <c r="CY40" s="432"/>
      <c r="CZ40" s="432"/>
      <c r="DA40" s="432"/>
      <c r="DB40" s="96"/>
    </row>
    <row r="41" spans="1:223" ht="12" customHeigh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row>
    <row r="42" spans="1:223" s="8" customFormat="1" ht="14.25" hidden="1" x14ac:dyDescent="0.2">
      <c r="A42" s="365" t="s">
        <v>103</v>
      </c>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88"/>
    </row>
    <row r="43" spans="1:223" ht="9" hidden="1" customHeigh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row>
    <row r="44" spans="1:223" s="8" customFormat="1" ht="14.25" hidden="1" x14ac:dyDescent="0.2">
      <c r="A44" s="88" t="s">
        <v>6</v>
      </c>
      <c r="B44" s="88"/>
      <c r="C44" s="88"/>
      <c r="D44" s="88"/>
      <c r="E44" s="88"/>
      <c r="F44" s="88"/>
      <c r="G44" s="88"/>
      <c r="H44" s="88"/>
      <c r="I44" s="88"/>
      <c r="J44" s="88"/>
      <c r="K44" s="88"/>
      <c r="L44" s="88"/>
      <c r="M44" s="88"/>
      <c r="N44" s="88"/>
      <c r="O44" s="88"/>
      <c r="P44" s="88"/>
      <c r="Q44" s="88"/>
      <c r="R44" s="88"/>
      <c r="S44" s="88"/>
      <c r="T44" s="88"/>
      <c r="U44" s="88"/>
      <c r="V44" s="88"/>
      <c r="W44" s="88"/>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88"/>
      <c r="DG44" s="8">
        <v>112</v>
      </c>
    </row>
    <row r="45" spans="1:223" s="8" customFormat="1" ht="13.5" hidden="1" customHeight="1" x14ac:dyDescent="0.2">
      <c r="A45" s="88"/>
      <c r="B45" s="88"/>
      <c r="C45" s="88"/>
      <c r="D45" s="88"/>
      <c r="E45" s="88"/>
      <c r="F45" s="88"/>
      <c r="G45" s="88"/>
      <c r="H45" s="88"/>
      <c r="I45" s="88"/>
      <c r="J45" s="88"/>
      <c r="K45" s="88"/>
      <c r="L45" s="88"/>
      <c r="M45" s="88"/>
      <c r="N45" s="88"/>
      <c r="O45" s="88"/>
      <c r="P45" s="88"/>
      <c r="Q45" s="88"/>
      <c r="R45" s="88"/>
      <c r="S45" s="88"/>
      <c r="T45" s="88"/>
      <c r="U45" s="88"/>
      <c r="V45" s="88"/>
      <c r="W45" s="88"/>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88"/>
    </row>
    <row r="46" spans="1:223" s="8" customFormat="1" ht="14.25" hidden="1" x14ac:dyDescent="0.2">
      <c r="A46" s="382" t="s">
        <v>7</v>
      </c>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88"/>
    </row>
    <row r="47" spans="1:223" ht="10.5" hidden="1" customHeigh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row>
    <row r="48" spans="1:223" s="5" customFormat="1" ht="45" hidden="1" customHeight="1" x14ac:dyDescent="0.2">
      <c r="A48" s="367" t="s">
        <v>9</v>
      </c>
      <c r="B48" s="368"/>
      <c r="C48" s="368"/>
      <c r="D48" s="368"/>
      <c r="E48" s="368"/>
      <c r="F48" s="368"/>
      <c r="G48" s="369"/>
      <c r="H48" s="367" t="s">
        <v>48</v>
      </c>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9"/>
      <c r="BD48" s="367" t="s">
        <v>104</v>
      </c>
      <c r="BE48" s="368"/>
      <c r="BF48" s="368"/>
      <c r="BG48" s="368"/>
      <c r="BH48" s="368"/>
      <c r="BI48" s="368"/>
      <c r="BJ48" s="368"/>
      <c r="BK48" s="368"/>
      <c r="BL48" s="368"/>
      <c r="BM48" s="368"/>
      <c r="BN48" s="368"/>
      <c r="BO48" s="368"/>
      <c r="BP48" s="368"/>
      <c r="BQ48" s="368"/>
      <c r="BR48" s="368"/>
      <c r="BS48" s="369"/>
      <c r="BT48" s="367" t="s">
        <v>105</v>
      </c>
      <c r="BU48" s="368"/>
      <c r="BV48" s="368"/>
      <c r="BW48" s="368"/>
      <c r="BX48" s="368"/>
      <c r="BY48" s="368"/>
      <c r="BZ48" s="368"/>
      <c r="CA48" s="368"/>
      <c r="CB48" s="368"/>
      <c r="CC48" s="368"/>
      <c r="CD48" s="368"/>
      <c r="CE48" s="368"/>
      <c r="CF48" s="368"/>
      <c r="CG48" s="368"/>
      <c r="CH48" s="368"/>
      <c r="CI48" s="369"/>
      <c r="CJ48" s="367" t="s">
        <v>106</v>
      </c>
      <c r="CK48" s="368"/>
      <c r="CL48" s="368"/>
      <c r="CM48" s="368"/>
      <c r="CN48" s="368"/>
      <c r="CO48" s="368"/>
      <c r="CP48" s="368"/>
      <c r="CQ48" s="368"/>
      <c r="CR48" s="368"/>
      <c r="CS48" s="368"/>
      <c r="CT48" s="368"/>
      <c r="CU48" s="368"/>
      <c r="CV48" s="368"/>
      <c r="CW48" s="368"/>
      <c r="CX48" s="368"/>
      <c r="CY48" s="368"/>
      <c r="CZ48" s="368"/>
      <c r="DA48" s="369"/>
      <c r="DB48" s="90"/>
    </row>
    <row r="49" spans="1:109" s="6" customFormat="1" ht="12.75" hidden="1" x14ac:dyDescent="0.2">
      <c r="A49" s="366">
        <v>1</v>
      </c>
      <c r="B49" s="366"/>
      <c r="C49" s="366"/>
      <c r="D49" s="366"/>
      <c r="E49" s="366"/>
      <c r="F49" s="366"/>
      <c r="G49" s="366"/>
      <c r="H49" s="366">
        <v>2</v>
      </c>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v>3</v>
      </c>
      <c r="BE49" s="366"/>
      <c r="BF49" s="366"/>
      <c r="BG49" s="366"/>
      <c r="BH49" s="366"/>
      <c r="BI49" s="366"/>
      <c r="BJ49" s="366"/>
      <c r="BK49" s="366"/>
      <c r="BL49" s="366"/>
      <c r="BM49" s="366"/>
      <c r="BN49" s="366"/>
      <c r="BO49" s="366"/>
      <c r="BP49" s="366"/>
      <c r="BQ49" s="366"/>
      <c r="BR49" s="366"/>
      <c r="BS49" s="366"/>
      <c r="BT49" s="366">
        <v>4</v>
      </c>
      <c r="BU49" s="366"/>
      <c r="BV49" s="366"/>
      <c r="BW49" s="366"/>
      <c r="BX49" s="366"/>
      <c r="BY49" s="366"/>
      <c r="BZ49" s="366"/>
      <c r="CA49" s="366"/>
      <c r="CB49" s="366"/>
      <c r="CC49" s="366"/>
      <c r="CD49" s="366"/>
      <c r="CE49" s="366"/>
      <c r="CF49" s="366"/>
      <c r="CG49" s="366"/>
      <c r="CH49" s="366"/>
      <c r="CI49" s="366"/>
      <c r="CJ49" s="366">
        <v>5</v>
      </c>
      <c r="CK49" s="366"/>
      <c r="CL49" s="366"/>
      <c r="CM49" s="366"/>
      <c r="CN49" s="366"/>
      <c r="CO49" s="366"/>
      <c r="CP49" s="366"/>
      <c r="CQ49" s="366"/>
      <c r="CR49" s="366"/>
      <c r="CS49" s="366"/>
      <c r="CT49" s="366"/>
      <c r="CU49" s="366"/>
      <c r="CV49" s="366"/>
      <c r="CW49" s="366"/>
      <c r="CX49" s="366"/>
      <c r="CY49" s="366"/>
      <c r="CZ49" s="366"/>
      <c r="DA49" s="366"/>
      <c r="DB49" s="91"/>
    </row>
    <row r="50" spans="1:109" s="7" customFormat="1" ht="15" hidden="1" customHeight="1" x14ac:dyDescent="0.2">
      <c r="A50" s="354" t="s">
        <v>37</v>
      </c>
      <c r="B50" s="354"/>
      <c r="C50" s="354"/>
      <c r="D50" s="354"/>
      <c r="E50" s="354"/>
      <c r="F50" s="354"/>
      <c r="G50" s="354"/>
      <c r="H50" s="389" t="s">
        <v>115</v>
      </c>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58"/>
      <c r="BE50" s="359"/>
      <c r="BF50" s="359"/>
      <c r="BG50" s="359"/>
      <c r="BH50" s="359"/>
      <c r="BI50" s="359"/>
      <c r="BJ50" s="359"/>
      <c r="BK50" s="359"/>
      <c r="BL50" s="359"/>
      <c r="BM50" s="359"/>
      <c r="BN50" s="359"/>
      <c r="BO50" s="359"/>
      <c r="BP50" s="359"/>
      <c r="BQ50" s="359"/>
      <c r="BR50" s="359"/>
      <c r="BS50" s="359"/>
      <c r="BT50" s="358"/>
      <c r="BU50" s="359"/>
      <c r="BV50" s="359"/>
      <c r="BW50" s="359"/>
      <c r="BX50" s="359"/>
      <c r="BY50" s="359"/>
      <c r="BZ50" s="359"/>
      <c r="CA50" s="359"/>
      <c r="CB50" s="359"/>
      <c r="CC50" s="359"/>
      <c r="CD50" s="359"/>
      <c r="CE50" s="359"/>
      <c r="CF50" s="359"/>
      <c r="CG50" s="359"/>
      <c r="CH50" s="359"/>
      <c r="CI50" s="359"/>
      <c r="CJ50" s="433"/>
      <c r="CK50" s="434"/>
      <c r="CL50" s="434"/>
      <c r="CM50" s="434"/>
      <c r="CN50" s="434"/>
      <c r="CO50" s="434"/>
      <c r="CP50" s="434"/>
      <c r="CQ50" s="434"/>
      <c r="CR50" s="434"/>
      <c r="CS50" s="434"/>
      <c r="CT50" s="434"/>
      <c r="CU50" s="434"/>
      <c r="CV50" s="434"/>
      <c r="CW50" s="434"/>
      <c r="CX50" s="434"/>
      <c r="CY50" s="434"/>
      <c r="CZ50" s="434"/>
      <c r="DA50" s="434"/>
      <c r="DB50" s="434"/>
    </row>
    <row r="51" spans="1:109" s="7" customFormat="1" ht="15" hidden="1" customHeight="1" x14ac:dyDescent="0.2">
      <c r="A51" s="354"/>
      <c r="B51" s="354"/>
      <c r="C51" s="354"/>
      <c r="D51" s="354"/>
      <c r="E51" s="354"/>
      <c r="F51" s="354"/>
      <c r="G51" s="354"/>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58"/>
      <c r="BE51" s="359"/>
      <c r="BF51" s="359"/>
      <c r="BG51" s="359"/>
      <c r="BH51" s="359"/>
      <c r="BI51" s="359"/>
      <c r="BJ51" s="359"/>
      <c r="BK51" s="359"/>
      <c r="BL51" s="359"/>
      <c r="BM51" s="359"/>
      <c r="BN51" s="359"/>
      <c r="BO51" s="359"/>
      <c r="BP51" s="359"/>
      <c r="BQ51" s="359"/>
      <c r="BR51" s="359"/>
      <c r="BS51" s="35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92"/>
    </row>
    <row r="52" spans="1:109" s="7" customFormat="1" ht="15" hidden="1" customHeight="1" x14ac:dyDescent="0.2">
      <c r="A52" s="354"/>
      <c r="B52" s="354"/>
      <c r="C52" s="354"/>
      <c r="D52" s="354"/>
      <c r="E52" s="354"/>
      <c r="F52" s="354"/>
      <c r="G52" s="354"/>
      <c r="H52" s="346" t="s">
        <v>22</v>
      </c>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7"/>
      <c r="BD52" s="349" t="s">
        <v>23</v>
      </c>
      <c r="BE52" s="349"/>
      <c r="BF52" s="349"/>
      <c r="BG52" s="349"/>
      <c r="BH52" s="349"/>
      <c r="BI52" s="349"/>
      <c r="BJ52" s="349"/>
      <c r="BK52" s="349"/>
      <c r="BL52" s="349"/>
      <c r="BM52" s="349"/>
      <c r="BN52" s="349"/>
      <c r="BO52" s="349"/>
      <c r="BP52" s="349"/>
      <c r="BQ52" s="349"/>
      <c r="BR52" s="349"/>
      <c r="BS52" s="349"/>
      <c r="BT52" s="349" t="s">
        <v>23</v>
      </c>
      <c r="BU52" s="349"/>
      <c r="BV52" s="349"/>
      <c r="BW52" s="349"/>
      <c r="BX52" s="349"/>
      <c r="BY52" s="349"/>
      <c r="BZ52" s="349"/>
      <c r="CA52" s="349"/>
      <c r="CB52" s="349"/>
      <c r="CC52" s="349"/>
      <c r="CD52" s="349"/>
      <c r="CE52" s="349"/>
      <c r="CF52" s="349"/>
      <c r="CG52" s="349"/>
      <c r="CH52" s="349"/>
      <c r="CI52" s="349"/>
      <c r="CJ52" s="396">
        <f>CJ50</f>
        <v>0</v>
      </c>
      <c r="CK52" s="435"/>
      <c r="CL52" s="435"/>
      <c r="CM52" s="435"/>
      <c r="CN52" s="435"/>
      <c r="CO52" s="435"/>
      <c r="CP52" s="435"/>
      <c r="CQ52" s="435"/>
      <c r="CR52" s="435"/>
      <c r="CS52" s="435"/>
      <c r="CT52" s="435"/>
      <c r="CU52" s="435"/>
      <c r="CV52" s="435"/>
      <c r="CW52" s="435"/>
      <c r="CX52" s="435"/>
      <c r="CY52" s="435"/>
      <c r="CZ52" s="435"/>
      <c r="DA52" s="435"/>
      <c r="DB52" s="92"/>
      <c r="DE52" s="78">
        <f>CJ52</f>
        <v>0</v>
      </c>
    </row>
    <row r="53" spans="1:109" s="1" customFormat="1" ht="12" hidden="1" customHeight="1" x14ac:dyDescent="0.2">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row>
    <row r="54" spans="1:109" s="8" customFormat="1" ht="14.25" hidden="1" x14ac:dyDescent="0.2">
      <c r="A54" s="365" t="s">
        <v>107</v>
      </c>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5"/>
      <c r="BR54" s="365"/>
      <c r="BS54" s="365"/>
      <c r="BT54" s="365"/>
      <c r="BU54" s="365"/>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88"/>
    </row>
    <row r="55" spans="1:109" ht="6" hidden="1" customHeight="1" x14ac:dyDescent="0.25">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row>
    <row r="56" spans="1:109" s="8" customFormat="1" ht="14.25" hidden="1" x14ac:dyDescent="0.2">
      <c r="A56" s="88" t="s">
        <v>6</v>
      </c>
      <c r="B56" s="88"/>
      <c r="C56" s="88"/>
      <c r="D56" s="88"/>
      <c r="E56" s="88"/>
      <c r="F56" s="88"/>
      <c r="G56" s="88"/>
      <c r="H56" s="88"/>
      <c r="I56" s="88"/>
      <c r="J56" s="88"/>
      <c r="K56" s="88"/>
      <c r="L56" s="88"/>
      <c r="M56" s="88"/>
      <c r="N56" s="88"/>
      <c r="O56" s="88"/>
      <c r="P56" s="88"/>
      <c r="Q56" s="88"/>
      <c r="R56" s="88"/>
      <c r="S56" s="88"/>
      <c r="T56" s="88"/>
      <c r="U56" s="88"/>
      <c r="V56" s="88"/>
      <c r="W56" s="88"/>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c r="CA56" s="381"/>
      <c r="CB56" s="381"/>
      <c r="CC56" s="381"/>
      <c r="CD56" s="381"/>
      <c r="CE56" s="381"/>
      <c r="CF56" s="381"/>
      <c r="CG56" s="381"/>
      <c r="CH56" s="381"/>
      <c r="CI56" s="381"/>
      <c r="CJ56" s="381"/>
      <c r="CK56" s="381"/>
      <c r="CL56" s="381"/>
      <c r="CM56" s="381"/>
      <c r="CN56" s="381"/>
      <c r="CO56" s="381"/>
      <c r="CP56" s="381"/>
      <c r="CQ56" s="381"/>
      <c r="CR56" s="381"/>
      <c r="CS56" s="381"/>
      <c r="CT56" s="381"/>
      <c r="CU56" s="381"/>
      <c r="CV56" s="381"/>
      <c r="CW56" s="381"/>
      <c r="CX56" s="381"/>
      <c r="CY56" s="381"/>
      <c r="CZ56" s="381"/>
      <c r="DA56" s="381"/>
      <c r="DB56" s="88"/>
    </row>
    <row r="57" spans="1:109" s="8" customFormat="1" ht="6" hidden="1" customHeight="1" x14ac:dyDescent="0.2">
      <c r="A57" s="88"/>
      <c r="B57" s="88"/>
      <c r="C57" s="88"/>
      <c r="D57" s="88"/>
      <c r="E57" s="88"/>
      <c r="F57" s="88"/>
      <c r="G57" s="88"/>
      <c r="H57" s="88"/>
      <c r="I57" s="88"/>
      <c r="J57" s="88"/>
      <c r="K57" s="88"/>
      <c r="L57" s="88"/>
      <c r="M57" s="88"/>
      <c r="N57" s="88"/>
      <c r="O57" s="88"/>
      <c r="P57" s="88"/>
      <c r="Q57" s="88"/>
      <c r="R57" s="88"/>
      <c r="S57" s="88"/>
      <c r="T57" s="88"/>
      <c r="U57" s="88"/>
      <c r="V57" s="88"/>
      <c r="W57" s="88"/>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88"/>
    </row>
    <row r="58" spans="1:109" s="8" customFormat="1" ht="14.25" hidden="1" x14ac:dyDescent="0.2">
      <c r="A58" s="382" t="s">
        <v>7</v>
      </c>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88"/>
    </row>
    <row r="59" spans="1:109" ht="10.5" hidden="1" customHeight="1" x14ac:dyDescent="0.2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row>
    <row r="60" spans="1:109" s="5" customFormat="1" ht="55.5" hidden="1" customHeight="1" x14ac:dyDescent="0.2">
      <c r="A60" s="367" t="s">
        <v>9</v>
      </c>
      <c r="B60" s="368"/>
      <c r="C60" s="368"/>
      <c r="D60" s="368"/>
      <c r="E60" s="368"/>
      <c r="F60" s="368"/>
      <c r="G60" s="369"/>
      <c r="H60" s="367" t="s">
        <v>33</v>
      </c>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9"/>
      <c r="BD60" s="367" t="s">
        <v>108</v>
      </c>
      <c r="BE60" s="368"/>
      <c r="BF60" s="368"/>
      <c r="BG60" s="368"/>
      <c r="BH60" s="368"/>
      <c r="BI60" s="368"/>
      <c r="BJ60" s="368"/>
      <c r="BK60" s="368"/>
      <c r="BL60" s="368"/>
      <c r="BM60" s="368"/>
      <c r="BN60" s="368"/>
      <c r="BO60" s="368"/>
      <c r="BP60" s="368"/>
      <c r="BQ60" s="368"/>
      <c r="BR60" s="368"/>
      <c r="BS60" s="369"/>
      <c r="BT60" s="367" t="s">
        <v>109</v>
      </c>
      <c r="BU60" s="368"/>
      <c r="BV60" s="368"/>
      <c r="BW60" s="368"/>
      <c r="BX60" s="368"/>
      <c r="BY60" s="368"/>
      <c r="BZ60" s="368"/>
      <c r="CA60" s="368"/>
      <c r="CB60" s="368"/>
      <c r="CC60" s="368"/>
      <c r="CD60" s="369"/>
      <c r="CE60" s="367" t="s">
        <v>110</v>
      </c>
      <c r="CF60" s="368"/>
      <c r="CG60" s="368"/>
      <c r="CH60" s="368"/>
      <c r="CI60" s="368"/>
      <c r="CJ60" s="368"/>
      <c r="CK60" s="368"/>
      <c r="CL60" s="368"/>
      <c r="CM60" s="368"/>
      <c r="CN60" s="368"/>
      <c r="CO60" s="368"/>
      <c r="CP60" s="368"/>
      <c r="CQ60" s="368"/>
      <c r="CR60" s="368"/>
      <c r="CS60" s="368"/>
      <c r="CT60" s="368"/>
      <c r="CU60" s="368"/>
      <c r="CV60" s="368"/>
      <c r="CW60" s="368"/>
      <c r="CX60" s="368"/>
      <c r="CY60" s="368"/>
      <c r="CZ60" s="368"/>
      <c r="DA60" s="369"/>
      <c r="DB60" s="90"/>
    </row>
    <row r="61" spans="1:109" s="6" customFormat="1" ht="12.75" hidden="1" x14ac:dyDescent="0.2">
      <c r="A61" s="366">
        <v>1</v>
      </c>
      <c r="B61" s="366"/>
      <c r="C61" s="366"/>
      <c r="D61" s="366"/>
      <c r="E61" s="366"/>
      <c r="F61" s="366"/>
      <c r="G61" s="366"/>
      <c r="H61" s="366">
        <v>2</v>
      </c>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v>3</v>
      </c>
      <c r="BE61" s="366"/>
      <c r="BF61" s="366"/>
      <c r="BG61" s="366"/>
      <c r="BH61" s="366"/>
      <c r="BI61" s="366"/>
      <c r="BJ61" s="366"/>
      <c r="BK61" s="366"/>
      <c r="BL61" s="366"/>
      <c r="BM61" s="366"/>
      <c r="BN61" s="366"/>
      <c r="BO61" s="366"/>
      <c r="BP61" s="366"/>
      <c r="BQ61" s="366"/>
      <c r="BR61" s="366"/>
      <c r="BS61" s="366"/>
      <c r="BT61" s="366">
        <v>4</v>
      </c>
      <c r="BU61" s="366"/>
      <c r="BV61" s="366"/>
      <c r="BW61" s="366"/>
      <c r="BX61" s="366"/>
      <c r="BY61" s="366"/>
      <c r="BZ61" s="366"/>
      <c r="CA61" s="366"/>
      <c r="CB61" s="366"/>
      <c r="CC61" s="366"/>
      <c r="CD61" s="366"/>
      <c r="CE61" s="366">
        <v>5</v>
      </c>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91"/>
    </row>
    <row r="62" spans="1:109" s="7" customFormat="1" ht="15" hidden="1" customHeight="1" x14ac:dyDescent="0.2">
      <c r="A62" s="354"/>
      <c r="B62" s="354"/>
      <c r="C62" s="354"/>
      <c r="D62" s="354"/>
      <c r="E62" s="354"/>
      <c r="F62" s="354"/>
      <c r="G62" s="354"/>
      <c r="H62" s="355"/>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7"/>
      <c r="BD62" s="339"/>
      <c r="BE62" s="340"/>
      <c r="BF62" s="340"/>
      <c r="BG62" s="340"/>
      <c r="BH62" s="340"/>
      <c r="BI62" s="340"/>
      <c r="BJ62" s="340"/>
      <c r="BK62" s="340"/>
      <c r="BL62" s="340"/>
      <c r="BM62" s="340"/>
      <c r="BN62" s="340"/>
      <c r="BO62" s="340"/>
      <c r="BP62" s="340"/>
      <c r="BQ62" s="340"/>
      <c r="BR62" s="340"/>
      <c r="BS62" s="341"/>
      <c r="BT62" s="339"/>
      <c r="BU62" s="340"/>
      <c r="BV62" s="340"/>
      <c r="BW62" s="340"/>
      <c r="BX62" s="340"/>
      <c r="BY62" s="340"/>
      <c r="BZ62" s="340"/>
      <c r="CA62" s="340"/>
      <c r="CB62" s="340"/>
      <c r="CC62" s="340"/>
      <c r="CD62" s="341"/>
      <c r="CE62" s="339"/>
      <c r="CF62" s="340"/>
      <c r="CG62" s="340"/>
      <c r="CH62" s="340"/>
      <c r="CI62" s="340"/>
      <c r="CJ62" s="340"/>
      <c r="CK62" s="340"/>
      <c r="CL62" s="340"/>
      <c r="CM62" s="340"/>
      <c r="CN62" s="340"/>
      <c r="CO62" s="340"/>
      <c r="CP62" s="340"/>
      <c r="CQ62" s="340"/>
      <c r="CR62" s="340"/>
      <c r="CS62" s="340"/>
      <c r="CT62" s="340"/>
      <c r="CU62" s="340"/>
      <c r="CV62" s="340"/>
      <c r="CW62" s="340"/>
      <c r="CX62" s="340"/>
      <c r="CY62" s="340"/>
      <c r="CZ62" s="340"/>
      <c r="DA62" s="341"/>
      <c r="DB62" s="92"/>
    </row>
    <row r="63" spans="1:109" s="7" customFormat="1" ht="15" hidden="1" customHeight="1" x14ac:dyDescent="0.2">
      <c r="A63" s="354"/>
      <c r="B63" s="354"/>
      <c r="C63" s="354"/>
      <c r="D63" s="354"/>
      <c r="E63" s="354"/>
      <c r="F63" s="354"/>
      <c r="G63" s="354"/>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c r="BC63" s="38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349"/>
      <c r="CA63" s="349"/>
      <c r="CB63" s="349"/>
      <c r="CC63" s="349"/>
      <c r="CD63" s="349"/>
      <c r="CE63" s="349"/>
      <c r="CF63" s="349"/>
      <c r="CG63" s="349"/>
      <c r="CH63" s="349"/>
      <c r="CI63" s="349"/>
      <c r="CJ63" s="349"/>
      <c r="CK63" s="349"/>
      <c r="CL63" s="349"/>
      <c r="CM63" s="349"/>
      <c r="CN63" s="349"/>
      <c r="CO63" s="349"/>
      <c r="CP63" s="349"/>
      <c r="CQ63" s="349"/>
      <c r="CR63" s="349"/>
      <c r="CS63" s="349"/>
      <c r="CT63" s="349"/>
      <c r="CU63" s="349"/>
      <c r="CV63" s="349"/>
      <c r="CW63" s="349"/>
      <c r="CX63" s="349"/>
      <c r="CY63" s="349"/>
      <c r="CZ63" s="349"/>
      <c r="DA63" s="349"/>
      <c r="DB63" s="92"/>
    </row>
    <row r="64" spans="1:109" s="7" customFormat="1" ht="15" hidden="1" customHeight="1" x14ac:dyDescent="0.2">
      <c r="A64" s="354"/>
      <c r="B64" s="354"/>
      <c r="C64" s="354"/>
      <c r="D64" s="354"/>
      <c r="E64" s="354"/>
      <c r="F64" s="354"/>
      <c r="G64" s="354"/>
      <c r="H64" s="346" t="s">
        <v>22</v>
      </c>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7"/>
      <c r="BD64" s="349"/>
      <c r="BE64" s="349"/>
      <c r="BF64" s="349"/>
      <c r="BG64" s="349"/>
      <c r="BH64" s="349"/>
      <c r="BI64" s="349"/>
      <c r="BJ64" s="349"/>
      <c r="BK64" s="349"/>
      <c r="BL64" s="349"/>
      <c r="BM64" s="349"/>
      <c r="BN64" s="349"/>
      <c r="BO64" s="349"/>
      <c r="BP64" s="349"/>
      <c r="BQ64" s="349"/>
      <c r="BR64" s="349"/>
      <c r="BS64" s="349"/>
      <c r="BT64" s="349" t="s">
        <v>23</v>
      </c>
      <c r="BU64" s="349"/>
      <c r="BV64" s="349"/>
      <c r="BW64" s="349"/>
      <c r="BX64" s="349"/>
      <c r="BY64" s="349"/>
      <c r="BZ64" s="349"/>
      <c r="CA64" s="349"/>
      <c r="CB64" s="349"/>
      <c r="CC64" s="349"/>
      <c r="CD64" s="349"/>
      <c r="CE64" s="349"/>
      <c r="CF64" s="349"/>
      <c r="CG64" s="349"/>
      <c r="CH64" s="349"/>
      <c r="CI64" s="349"/>
      <c r="CJ64" s="349"/>
      <c r="CK64" s="349"/>
      <c r="CL64" s="349"/>
      <c r="CM64" s="349"/>
      <c r="CN64" s="349"/>
      <c r="CO64" s="349"/>
      <c r="CP64" s="349"/>
      <c r="CQ64" s="349"/>
      <c r="CR64" s="349"/>
      <c r="CS64" s="349"/>
      <c r="CT64" s="349"/>
      <c r="CU64" s="349"/>
      <c r="CV64" s="349"/>
      <c r="CW64" s="349"/>
      <c r="CX64" s="349"/>
      <c r="CY64" s="349"/>
      <c r="CZ64" s="349"/>
      <c r="DA64" s="349"/>
      <c r="DB64" s="92"/>
    </row>
    <row r="65" spans="1:116" ht="12" hidden="1" customHeight="1" x14ac:dyDescent="0.2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row>
    <row r="66" spans="1:116" s="8" customFormat="1" ht="14.25" hidden="1" x14ac:dyDescent="0.2">
      <c r="A66" s="365" t="s">
        <v>111</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5"/>
      <c r="BQ66" s="365"/>
      <c r="BR66" s="365"/>
      <c r="BS66" s="365"/>
      <c r="BT66" s="365"/>
      <c r="BU66" s="365"/>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88"/>
    </row>
    <row r="67" spans="1:116" ht="6" hidden="1" customHeight="1" x14ac:dyDescent="0.2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row>
    <row r="68" spans="1:116" s="8" customFormat="1" ht="14.25" hidden="1" x14ac:dyDescent="0.2">
      <c r="A68" s="88" t="s">
        <v>6</v>
      </c>
      <c r="B68" s="88"/>
      <c r="C68" s="88"/>
      <c r="D68" s="88"/>
      <c r="E68" s="88"/>
      <c r="F68" s="88"/>
      <c r="G68" s="88"/>
      <c r="H68" s="88"/>
      <c r="I68" s="88"/>
      <c r="J68" s="88"/>
      <c r="K68" s="88"/>
      <c r="L68" s="88"/>
      <c r="M68" s="88"/>
      <c r="N68" s="88"/>
      <c r="O68" s="88"/>
      <c r="P68" s="88"/>
      <c r="Q68" s="88"/>
      <c r="R68" s="88"/>
      <c r="S68" s="88"/>
      <c r="T68" s="88"/>
      <c r="U68" s="88"/>
      <c r="V68" s="88"/>
      <c r="W68" s="88"/>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381"/>
      <c r="BJ68" s="381"/>
      <c r="BK68" s="381"/>
      <c r="BL68" s="381"/>
      <c r="BM68" s="381"/>
      <c r="BN68" s="381"/>
      <c r="BO68" s="381"/>
      <c r="BP68" s="381"/>
      <c r="BQ68" s="381"/>
      <c r="BR68" s="381"/>
      <c r="BS68" s="381"/>
      <c r="BT68" s="381"/>
      <c r="BU68" s="381"/>
      <c r="BV68" s="381"/>
      <c r="BW68" s="381"/>
      <c r="BX68" s="381"/>
      <c r="BY68" s="381"/>
      <c r="BZ68" s="381"/>
      <c r="CA68" s="381"/>
      <c r="CB68" s="381"/>
      <c r="CC68" s="381"/>
      <c r="CD68" s="381"/>
      <c r="CE68" s="381"/>
      <c r="CF68" s="381"/>
      <c r="CG68" s="381"/>
      <c r="CH68" s="381"/>
      <c r="CI68" s="381"/>
      <c r="CJ68" s="381"/>
      <c r="CK68" s="381"/>
      <c r="CL68" s="381"/>
      <c r="CM68" s="381"/>
      <c r="CN68" s="381"/>
      <c r="CO68" s="381"/>
      <c r="CP68" s="381"/>
      <c r="CQ68" s="381"/>
      <c r="CR68" s="381"/>
      <c r="CS68" s="381"/>
      <c r="CT68" s="381"/>
      <c r="CU68" s="381"/>
      <c r="CV68" s="381"/>
      <c r="CW68" s="381"/>
      <c r="CX68" s="381"/>
      <c r="CY68" s="381"/>
      <c r="CZ68" s="381"/>
      <c r="DA68" s="381"/>
      <c r="DB68" s="88"/>
    </row>
    <row r="69" spans="1:116" s="8" customFormat="1" ht="6" hidden="1" customHeight="1" x14ac:dyDescent="0.2">
      <c r="A69" s="88"/>
      <c r="B69" s="88"/>
      <c r="C69" s="88"/>
      <c r="D69" s="88"/>
      <c r="E69" s="88"/>
      <c r="F69" s="88"/>
      <c r="G69" s="88"/>
      <c r="H69" s="88"/>
      <c r="I69" s="88"/>
      <c r="J69" s="88"/>
      <c r="K69" s="88"/>
      <c r="L69" s="88"/>
      <c r="M69" s="88"/>
      <c r="N69" s="88"/>
      <c r="O69" s="88"/>
      <c r="P69" s="88"/>
      <c r="Q69" s="88"/>
      <c r="R69" s="88"/>
      <c r="S69" s="88"/>
      <c r="T69" s="88"/>
      <c r="U69" s="88"/>
      <c r="V69" s="88"/>
      <c r="W69" s="88"/>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88"/>
    </row>
    <row r="70" spans="1:116" s="8" customFormat="1" ht="14.25" hidden="1" x14ac:dyDescent="0.2">
      <c r="A70" s="382" t="s">
        <v>7</v>
      </c>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88"/>
    </row>
    <row r="71" spans="1:116" ht="10.5" hidden="1" customHeight="1" x14ac:dyDescent="0.2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row>
    <row r="72" spans="1:116" s="5" customFormat="1" ht="45" hidden="1" customHeight="1" x14ac:dyDescent="0.2">
      <c r="A72" s="367" t="s">
        <v>9</v>
      </c>
      <c r="B72" s="368"/>
      <c r="C72" s="368"/>
      <c r="D72" s="368"/>
      <c r="E72" s="368"/>
      <c r="F72" s="368"/>
      <c r="G72" s="369"/>
      <c r="H72" s="367" t="s">
        <v>48</v>
      </c>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8"/>
      <c r="AY72" s="368"/>
      <c r="AZ72" s="368"/>
      <c r="BA72" s="368"/>
      <c r="BB72" s="368"/>
      <c r="BC72" s="369"/>
      <c r="BD72" s="367" t="s">
        <v>104</v>
      </c>
      <c r="BE72" s="368"/>
      <c r="BF72" s="368"/>
      <c r="BG72" s="368"/>
      <c r="BH72" s="368"/>
      <c r="BI72" s="368"/>
      <c r="BJ72" s="368"/>
      <c r="BK72" s="368"/>
      <c r="BL72" s="368"/>
      <c r="BM72" s="368"/>
      <c r="BN72" s="368"/>
      <c r="BO72" s="368"/>
      <c r="BP72" s="368"/>
      <c r="BQ72" s="368"/>
      <c r="BR72" s="368"/>
      <c r="BS72" s="369"/>
      <c r="BT72" s="367" t="s">
        <v>105</v>
      </c>
      <c r="BU72" s="368"/>
      <c r="BV72" s="368"/>
      <c r="BW72" s="368"/>
      <c r="BX72" s="368"/>
      <c r="BY72" s="368"/>
      <c r="BZ72" s="368"/>
      <c r="CA72" s="368"/>
      <c r="CB72" s="368"/>
      <c r="CC72" s="368"/>
      <c r="CD72" s="368"/>
      <c r="CE72" s="368"/>
      <c r="CF72" s="368"/>
      <c r="CG72" s="368"/>
      <c r="CH72" s="368"/>
      <c r="CI72" s="369"/>
      <c r="CJ72" s="367" t="s">
        <v>106</v>
      </c>
      <c r="CK72" s="368"/>
      <c r="CL72" s="368"/>
      <c r="CM72" s="368"/>
      <c r="CN72" s="368"/>
      <c r="CO72" s="368"/>
      <c r="CP72" s="368"/>
      <c r="CQ72" s="368"/>
      <c r="CR72" s="368"/>
      <c r="CS72" s="368"/>
      <c r="CT72" s="368"/>
      <c r="CU72" s="368"/>
      <c r="CV72" s="368"/>
      <c r="CW72" s="368"/>
      <c r="CX72" s="368"/>
      <c r="CY72" s="368"/>
      <c r="CZ72" s="368"/>
      <c r="DA72" s="369"/>
      <c r="DB72" s="90"/>
    </row>
    <row r="73" spans="1:116" s="6" customFormat="1" ht="12.75" hidden="1" x14ac:dyDescent="0.2">
      <c r="A73" s="366">
        <v>1</v>
      </c>
      <c r="B73" s="366"/>
      <c r="C73" s="366"/>
      <c r="D73" s="366"/>
      <c r="E73" s="366"/>
      <c r="F73" s="366"/>
      <c r="G73" s="366"/>
      <c r="H73" s="366">
        <v>2</v>
      </c>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v>3</v>
      </c>
      <c r="BE73" s="366"/>
      <c r="BF73" s="366"/>
      <c r="BG73" s="366"/>
      <c r="BH73" s="366"/>
      <c r="BI73" s="366"/>
      <c r="BJ73" s="366"/>
      <c r="BK73" s="366"/>
      <c r="BL73" s="366"/>
      <c r="BM73" s="366"/>
      <c r="BN73" s="366"/>
      <c r="BO73" s="366"/>
      <c r="BP73" s="366"/>
      <c r="BQ73" s="366"/>
      <c r="BR73" s="366"/>
      <c r="BS73" s="366"/>
      <c r="BT73" s="366">
        <v>4</v>
      </c>
      <c r="BU73" s="366"/>
      <c r="BV73" s="366"/>
      <c r="BW73" s="366"/>
      <c r="BX73" s="366"/>
      <c r="BY73" s="366"/>
      <c r="BZ73" s="366"/>
      <c r="CA73" s="366"/>
      <c r="CB73" s="366"/>
      <c r="CC73" s="366"/>
      <c r="CD73" s="366"/>
      <c r="CE73" s="366"/>
      <c r="CF73" s="366"/>
      <c r="CG73" s="366"/>
      <c r="CH73" s="366"/>
      <c r="CI73" s="366"/>
      <c r="CJ73" s="366">
        <v>5</v>
      </c>
      <c r="CK73" s="366"/>
      <c r="CL73" s="366"/>
      <c r="CM73" s="366"/>
      <c r="CN73" s="366"/>
      <c r="CO73" s="366"/>
      <c r="CP73" s="366"/>
      <c r="CQ73" s="366"/>
      <c r="CR73" s="366"/>
      <c r="CS73" s="366"/>
      <c r="CT73" s="366"/>
      <c r="CU73" s="366"/>
      <c r="CV73" s="366"/>
      <c r="CW73" s="366"/>
      <c r="CX73" s="366"/>
      <c r="CY73" s="366"/>
      <c r="CZ73" s="366"/>
      <c r="DA73" s="366"/>
      <c r="DB73" s="91"/>
    </row>
    <row r="74" spans="1:116" s="7" customFormat="1" ht="15" hidden="1" customHeight="1" x14ac:dyDescent="0.2">
      <c r="A74" s="354"/>
      <c r="B74" s="354"/>
      <c r="C74" s="354"/>
      <c r="D74" s="354"/>
      <c r="E74" s="354"/>
      <c r="F74" s="354"/>
      <c r="G74" s="354"/>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c r="BC74" s="38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c r="CZ74" s="349"/>
      <c r="DA74" s="349"/>
      <c r="DB74" s="92"/>
    </row>
    <row r="75" spans="1:116" s="7" customFormat="1" ht="15" hidden="1" customHeight="1" x14ac:dyDescent="0.2">
      <c r="A75" s="354"/>
      <c r="B75" s="354"/>
      <c r="C75" s="354"/>
      <c r="D75" s="354"/>
      <c r="E75" s="354"/>
      <c r="F75" s="354"/>
      <c r="G75" s="354"/>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49"/>
      <c r="CC75" s="349"/>
      <c r="CD75" s="349"/>
      <c r="CE75" s="349"/>
      <c r="CF75" s="349"/>
      <c r="CG75" s="349"/>
      <c r="CH75" s="349"/>
      <c r="CI75" s="349"/>
      <c r="CJ75" s="349"/>
      <c r="CK75" s="349"/>
      <c r="CL75" s="349"/>
      <c r="CM75" s="349"/>
      <c r="CN75" s="349"/>
      <c r="CO75" s="349"/>
      <c r="CP75" s="349"/>
      <c r="CQ75" s="349"/>
      <c r="CR75" s="349"/>
      <c r="CS75" s="349"/>
      <c r="CT75" s="349"/>
      <c r="CU75" s="349"/>
      <c r="CV75" s="349"/>
      <c r="CW75" s="349"/>
      <c r="CX75" s="349"/>
      <c r="CY75" s="349"/>
      <c r="CZ75" s="349"/>
      <c r="DA75" s="349"/>
      <c r="DB75" s="92"/>
    </row>
    <row r="76" spans="1:116" s="7" customFormat="1" ht="15" hidden="1" customHeight="1" x14ac:dyDescent="0.2">
      <c r="A76" s="354"/>
      <c r="B76" s="354"/>
      <c r="C76" s="354"/>
      <c r="D76" s="354"/>
      <c r="E76" s="354"/>
      <c r="F76" s="354"/>
      <c r="G76" s="354"/>
      <c r="H76" s="346" t="s">
        <v>22</v>
      </c>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7"/>
      <c r="BD76" s="349" t="s">
        <v>23</v>
      </c>
      <c r="BE76" s="349"/>
      <c r="BF76" s="349"/>
      <c r="BG76" s="349"/>
      <c r="BH76" s="349"/>
      <c r="BI76" s="349"/>
      <c r="BJ76" s="349"/>
      <c r="BK76" s="349"/>
      <c r="BL76" s="349"/>
      <c r="BM76" s="349"/>
      <c r="BN76" s="349"/>
      <c r="BO76" s="349"/>
      <c r="BP76" s="349"/>
      <c r="BQ76" s="349"/>
      <c r="BR76" s="349"/>
      <c r="BS76" s="349"/>
      <c r="BT76" s="349" t="s">
        <v>23</v>
      </c>
      <c r="BU76" s="349"/>
      <c r="BV76" s="349"/>
      <c r="BW76" s="349"/>
      <c r="BX76" s="349"/>
      <c r="BY76" s="349"/>
      <c r="BZ76" s="349"/>
      <c r="CA76" s="349"/>
      <c r="CB76" s="349"/>
      <c r="CC76" s="349"/>
      <c r="CD76" s="349"/>
      <c r="CE76" s="349"/>
      <c r="CF76" s="349"/>
      <c r="CG76" s="349"/>
      <c r="CH76" s="349"/>
      <c r="CI76" s="349"/>
      <c r="CJ76" s="349"/>
      <c r="CK76" s="349"/>
      <c r="CL76" s="349"/>
      <c r="CM76" s="349"/>
      <c r="CN76" s="349"/>
      <c r="CO76" s="349"/>
      <c r="CP76" s="349"/>
      <c r="CQ76" s="349"/>
      <c r="CR76" s="349"/>
      <c r="CS76" s="349"/>
      <c r="CT76" s="349"/>
      <c r="CU76" s="349"/>
      <c r="CV76" s="349"/>
      <c r="CW76" s="349"/>
      <c r="CX76" s="349"/>
      <c r="CY76" s="349"/>
      <c r="CZ76" s="349"/>
      <c r="DA76" s="349"/>
      <c r="DB76" s="92"/>
    </row>
    <row r="77" spans="1:116" ht="12" hidden="1" customHeight="1" x14ac:dyDescent="0.2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row>
    <row r="78" spans="1:116" s="8" customFormat="1" ht="27" customHeight="1" x14ac:dyDescent="0.2">
      <c r="A78" s="407" t="s">
        <v>112</v>
      </c>
      <c r="B78" s="407"/>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c r="BW78" s="407"/>
      <c r="BX78" s="407"/>
      <c r="BY78" s="407"/>
      <c r="BZ78" s="407"/>
      <c r="CA78" s="407"/>
      <c r="CB78" s="407"/>
      <c r="CC78" s="407"/>
      <c r="CD78" s="407"/>
      <c r="CE78" s="407"/>
      <c r="CF78" s="407"/>
      <c r="CG78" s="407"/>
      <c r="CH78" s="407"/>
      <c r="CI78" s="407"/>
      <c r="CJ78" s="407"/>
      <c r="CK78" s="407"/>
      <c r="CL78" s="407"/>
      <c r="CM78" s="407"/>
      <c r="CN78" s="407"/>
      <c r="CO78" s="407"/>
      <c r="CP78" s="407"/>
      <c r="CQ78" s="407"/>
      <c r="CR78" s="407"/>
      <c r="CS78" s="407"/>
      <c r="CT78" s="407"/>
      <c r="CU78" s="407"/>
      <c r="CV78" s="407"/>
      <c r="CW78" s="407"/>
      <c r="CX78" s="407"/>
      <c r="CY78" s="407"/>
      <c r="CZ78" s="407"/>
      <c r="DA78" s="407"/>
      <c r="DB78" s="88"/>
    </row>
    <row r="79" spans="1:116" ht="6" customHeight="1" x14ac:dyDescent="0.2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row>
    <row r="80" spans="1:116" s="8" customFormat="1" ht="14.25" x14ac:dyDescent="0.2">
      <c r="A80" s="88" t="s">
        <v>6</v>
      </c>
      <c r="B80" s="88"/>
      <c r="C80" s="88"/>
      <c r="D80" s="88"/>
      <c r="E80" s="88"/>
      <c r="F80" s="88"/>
      <c r="G80" s="88"/>
      <c r="H80" s="88"/>
      <c r="I80" s="88"/>
      <c r="J80" s="88"/>
      <c r="K80" s="88"/>
      <c r="L80" s="88"/>
      <c r="M80" s="88"/>
      <c r="N80" s="88"/>
      <c r="O80" s="88"/>
      <c r="P80" s="88"/>
      <c r="Q80" s="88"/>
      <c r="R80" s="88"/>
      <c r="S80" s="88"/>
      <c r="T80" s="88"/>
      <c r="U80" s="88"/>
      <c r="V80" s="88"/>
      <c r="W80" s="88"/>
      <c r="X80" s="381" t="s">
        <v>122</v>
      </c>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1"/>
      <c r="BJ80" s="381"/>
      <c r="BK80" s="381"/>
      <c r="BL80" s="381"/>
      <c r="BM80" s="381"/>
      <c r="BN80" s="381"/>
      <c r="BO80" s="381"/>
      <c r="BP80" s="381"/>
      <c r="BQ80" s="381"/>
      <c r="BR80" s="381"/>
      <c r="BS80" s="381"/>
      <c r="BT80" s="381"/>
      <c r="BU80" s="381"/>
      <c r="BV80" s="381"/>
      <c r="BW80" s="381"/>
      <c r="BX80" s="381"/>
      <c r="BY80" s="381"/>
      <c r="BZ80" s="381"/>
      <c r="CA80" s="381"/>
      <c r="CB80" s="381"/>
      <c r="CC80" s="381"/>
      <c r="CD80" s="381"/>
      <c r="CE80" s="381"/>
      <c r="CF80" s="381"/>
      <c r="CG80" s="381"/>
      <c r="CH80" s="381"/>
      <c r="CI80" s="381"/>
      <c r="CJ80" s="381"/>
      <c r="CK80" s="381"/>
      <c r="CL80" s="381"/>
      <c r="CM80" s="381"/>
      <c r="CN80" s="381"/>
      <c r="CO80" s="381"/>
      <c r="CP80" s="381"/>
      <c r="CQ80" s="381"/>
      <c r="CR80" s="381"/>
      <c r="CS80" s="381"/>
      <c r="CT80" s="381"/>
      <c r="CU80" s="381"/>
      <c r="CV80" s="381"/>
      <c r="CW80" s="381"/>
      <c r="CX80" s="381"/>
      <c r="CY80" s="381"/>
      <c r="CZ80" s="381"/>
      <c r="DA80" s="381"/>
      <c r="DB80" s="88"/>
      <c r="DG80" s="320">
        <v>852.85299999999995</v>
      </c>
      <c r="DH80" s="320"/>
      <c r="DI80" s="320"/>
      <c r="DJ80" s="320"/>
      <c r="DK80" s="320"/>
      <c r="DL80" s="320"/>
    </row>
    <row r="81" spans="1:111" s="8" customFormat="1" ht="6" customHeight="1" x14ac:dyDescent="0.2">
      <c r="A81" s="88"/>
      <c r="B81" s="88"/>
      <c r="C81" s="88"/>
      <c r="D81" s="88"/>
      <c r="E81" s="88"/>
      <c r="F81" s="88"/>
      <c r="G81" s="88"/>
      <c r="H81" s="88"/>
      <c r="I81" s="88"/>
      <c r="J81" s="88"/>
      <c r="K81" s="88"/>
      <c r="L81" s="88"/>
      <c r="M81" s="88"/>
      <c r="N81" s="88"/>
      <c r="O81" s="88"/>
      <c r="P81" s="88"/>
      <c r="Q81" s="88"/>
      <c r="R81" s="88"/>
      <c r="S81" s="88"/>
      <c r="T81" s="88"/>
      <c r="U81" s="88"/>
      <c r="V81" s="88"/>
      <c r="W81" s="88"/>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88"/>
    </row>
    <row r="82" spans="1:111" s="8" customFormat="1" ht="14.25" x14ac:dyDescent="0.2">
      <c r="A82" s="382" t="s">
        <v>7</v>
      </c>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3" t="s">
        <v>366</v>
      </c>
      <c r="AQ82" s="383"/>
      <c r="AR82" s="383"/>
      <c r="AS82" s="383"/>
      <c r="AT82" s="383"/>
      <c r="AU82" s="383"/>
      <c r="AV82" s="383"/>
      <c r="AW82" s="383"/>
      <c r="AX82" s="383"/>
      <c r="AY82" s="383"/>
      <c r="AZ82" s="383"/>
      <c r="BA82" s="383"/>
      <c r="BB82" s="383"/>
      <c r="BC82" s="383"/>
      <c r="BD82" s="383"/>
      <c r="BE82" s="383"/>
      <c r="BF82" s="383"/>
      <c r="BG82" s="383"/>
      <c r="BH82" s="383"/>
      <c r="BI82" s="383"/>
      <c r="BJ82" s="383"/>
      <c r="BK82" s="383"/>
      <c r="BL82" s="383"/>
      <c r="BM82" s="383"/>
      <c r="BN82" s="383"/>
      <c r="BO82" s="383"/>
      <c r="BP82" s="383"/>
      <c r="BQ82" s="383"/>
      <c r="BR82" s="383"/>
      <c r="BS82" s="383"/>
      <c r="BT82" s="383"/>
      <c r="BU82" s="383"/>
      <c r="BV82" s="383"/>
      <c r="BW82" s="383"/>
      <c r="BX82" s="383"/>
      <c r="BY82" s="383"/>
      <c r="BZ82" s="383"/>
      <c r="CA82" s="383"/>
      <c r="CB82" s="383"/>
      <c r="CC82" s="383"/>
      <c r="CD82" s="383"/>
      <c r="CE82" s="383"/>
      <c r="CF82" s="383"/>
      <c r="CG82" s="383"/>
      <c r="CH82" s="383"/>
      <c r="CI82" s="383"/>
      <c r="CJ82" s="383"/>
      <c r="CK82" s="383"/>
      <c r="CL82" s="383"/>
      <c r="CM82" s="383"/>
      <c r="CN82" s="383"/>
      <c r="CO82" s="383"/>
      <c r="CP82" s="383"/>
      <c r="CQ82" s="383"/>
      <c r="CR82" s="383"/>
      <c r="CS82" s="383"/>
      <c r="CT82" s="383"/>
      <c r="CU82" s="383"/>
      <c r="CV82" s="383"/>
      <c r="CW82" s="383"/>
      <c r="CX82" s="383"/>
      <c r="CY82" s="383"/>
      <c r="CZ82" s="383"/>
      <c r="DA82" s="383"/>
      <c r="DB82" s="88"/>
    </row>
    <row r="83" spans="1:111" ht="10.5" customHeight="1" x14ac:dyDescent="0.2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row>
    <row r="84" spans="1:111" s="5" customFormat="1" ht="45" customHeight="1" x14ac:dyDescent="0.2">
      <c r="A84" s="367" t="s">
        <v>9</v>
      </c>
      <c r="B84" s="368"/>
      <c r="C84" s="368"/>
      <c r="D84" s="368"/>
      <c r="E84" s="368"/>
      <c r="F84" s="368"/>
      <c r="G84" s="369"/>
      <c r="H84" s="367" t="s">
        <v>48</v>
      </c>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9"/>
      <c r="BD84" s="367" t="s">
        <v>104</v>
      </c>
      <c r="BE84" s="368"/>
      <c r="BF84" s="368"/>
      <c r="BG84" s="368"/>
      <c r="BH84" s="368"/>
      <c r="BI84" s="368"/>
      <c r="BJ84" s="368"/>
      <c r="BK84" s="368"/>
      <c r="BL84" s="368"/>
      <c r="BM84" s="368"/>
      <c r="BN84" s="368"/>
      <c r="BO84" s="368"/>
      <c r="BP84" s="368"/>
      <c r="BQ84" s="368"/>
      <c r="BR84" s="368"/>
      <c r="BS84" s="369"/>
      <c r="BT84" s="367" t="s">
        <v>105</v>
      </c>
      <c r="BU84" s="368"/>
      <c r="BV84" s="368"/>
      <c r="BW84" s="368"/>
      <c r="BX84" s="368"/>
      <c r="BY84" s="368"/>
      <c r="BZ84" s="368"/>
      <c r="CA84" s="368"/>
      <c r="CB84" s="368"/>
      <c r="CC84" s="368"/>
      <c r="CD84" s="368"/>
      <c r="CE84" s="368"/>
      <c r="CF84" s="368"/>
      <c r="CG84" s="368"/>
      <c r="CH84" s="368"/>
      <c r="CI84" s="369"/>
      <c r="CJ84" s="367" t="s">
        <v>106</v>
      </c>
      <c r="CK84" s="368"/>
      <c r="CL84" s="368"/>
      <c r="CM84" s="368"/>
      <c r="CN84" s="368"/>
      <c r="CO84" s="368"/>
      <c r="CP84" s="368"/>
      <c r="CQ84" s="368"/>
      <c r="CR84" s="368"/>
      <c r="CS84" s="368"/>
      <c r="CT84" s="368"/>
      <c r="CU84" s="368"/>
      <c r="CV84" s="368"/>
      <c r="CW84" s="368"/>
      <c r="CX84" s="368"/>
      <c r="CY84" s="368"/>
      <c r="CZ84" s="368"/>
      <c r="DA84" s="369"/>
      <c r="DB84" s="90"/>
    </row>
    <row r="85" spans="1:111" s="6" customFormat="1" ht="12.75" x14ac:dyDescent="0.2">
      <c r="A85" s="366">
        <v>1</v>
      </c>
      <c r="B85" s="366"/>
      <c r="C85" s="366"/>
      <c r="D85" s="366"/>
      <c r="E85" s="366"/>
      <c r="F85" s="366"/>
      <c r="G85" s="366"/>
      <c r="H85" s="366">
        <v>2</v>
      </c>
      <c r="I85" s="366"/>
      <c r="J85" s="366"/>
      <c r="K85" s="366"/>
      <c r="L85" s="366"/>
      <c r="M85" s="366"/>
      <c r="N85" s="366"/>
      <c r="O85" s="366"/>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v>3</v>
      </c>
      <c r="BE85" s="366"/>
      <c r="BF85" s="366"/>
      <c r="BG85" s="366"/>
      <c r="BH85" s="366"/>
      <c r="BI85" s="366"/>
      <c r="BJ85" s="366"/>
      <c r="BK85" s="366"/>
      <c r="BL85" s="366"/>
      <c r="BM85" s="366"/>
      <c r="BN85" s="366"/>
      <c r="BO85" s="366"/>
      <c r="BP85" s="366"/>
      <c r="BQ85" s="366"/>
      <c r="BR85" s="366"/>
      <c r="BS85" s="366"/>
      <c r="BT85" s="366">
        <v>4</v>
      </c>
      <c r="BU85" s="366"/>
      <c r="BV85" s="366"/>
      <c r="BW85" s="366"/>
      <c r="BX85" s="366"/>
      <c r="BY85" s="366"/>
      <c r="BZ85" s="366"/>
      <c r="CA85" s="366"/>
      <c r="CB85" s="366"/>
      <c r="CC85" s="366"/>
      <c r="CD85" s="366"/>
      <c r="CE85" s="366"/>
      <c r="CF85" s="366"/>
      <c r="CG85" s="366"/>
      <c r="CH85" s="366"/>
      <c r="CI85" s="366"/>
      <c r="CJ85" s="366">
        <v>5</v>
      </c>
      <c r="CK85" s="366"/>
      <c r="CL85" s="366"/>
      <c r="CM85" s="366"/>
      <c r="CN85" s="366"/>
      <c r="CO85" s="366"/>
      <c r="CP85" s="366"/>
      <c r="CQ85" s="366"/>
      <c r="CR85" s="366"/>
      <c r="CS85" s="366"/>
      <c r="CT85" s="366"/>
      <c r="CU85" s="366"/>
      <c r="CV85" s="366"/>
      <c r="CW85" s="366"/>
      <c r="CX85" s="366"/>
      <c r="CY85" s="366"/>
      <c r="CZ85" s="366"/>
      <c r="DA85" s="366"/>
      <c r="DB85" s="91"/>
    </row>
    <row r="86" spans="1:111" s="7" customFormat="1" ht="15" customHeight="1" x14ac:dyDescent="0.2">
      <c r="A86" s="354" t="s">
        <v>37</v>
      </c>
      <c r="B86" s="354"/>
      <c r="C86" s="354"/>
      <c r="D86" s="354"/>
      <c r="E86" s="354"/>
      <c r="F86" s="354"/>
      <c r="G86" s="354"/>
      <c r="H86" s="389" t="s">
        <v>114</v>
      </c>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89"/>
      <c r="AZ86" s="389"/>
      <c r="BA86" s="389"/>
      <c r="BB86" s="389"/>
      <c r="BC86" s="389"/>
      <c r="BD86" s="358">
        <v>1000</v>
      </c>
      <c r="BE86" s="359"/>
      <c r="BF86" s="359"/>
      <c r="BG86" s="359"/>
      <c r="BH86" s="359"/>
      <c r="BI86" s="359"/>
      <c r="BJ86" s="359"/>
      <c r="BK86" s="359"/>
      <c r="BL86" s="359"/>
      <c r="BM86" s="359"/>
      <c r="BN86" s="359"/>
      <c r="BO86" s="359"/>
      <c r="BP86" s="359"/>
      <c r="BQ86" s="359"/>
      <c r="BR86" s="359"/>
      <c r="BS86" s="359"/>
      <c r="BT86" s="349">
        <v>1</v>
      </c>
      <c r="BU86" s="349"/>
      <c r="BV86" s="349"/>
      <c r="BW86" s="349"/>
      <c r="BX86" s="349"/>
      <c r="BY86" s="349"/>
      <c r="BZ86" s="349"/>
      <c r="CA86" s="349"/>
      <c r="CB86" s="349"/>
      <c r="CC86" s="349"/>
      <c r="CD86" s="349"/>
      <c r="CE86" s="349"/>
      <c r="CF86" s="349"/>
      <c r="CG86" s="349"/>
      <c r="CH86" s="349"/>
      <c r="CI86" s="349"/>
      <c r="CJ86" s="358">
        <f>BD86*BT86</f>
        <v>1000</v>
      </c>
      <c r="CK86" s="359"/>
      <c r="CL86" s="359"/>
      <c r="CM86" s="359"/>
      <c r="CN86" s="359"/>
      <c r="CO86" s="359"/>
      <c r="CP86" s="359"/>
      <c r="CQ86" s="359"/>
      <c r="CR86" s="359"/>
      <c r="CS86" s="359"/>
      <c r="CT86" s="359"/>
      <c r="CU86" s="359"/>
      <c r="CV86" s="359"/>
      <c r="CW86" s="359"/>
      <c r="CX86" s="359"/>
      <c r="CY86" s="359"/>
      <c r="CZ86" s="359"/>
      <c r="DA86" s="360"/>
      <c r="DB86" s="92"/>
      <c r="DD86" s="7" t="s">
        <v>361</v>
      </c>
      <c r="DE86" s="78">
        <f>CJ86</f>
        <v>1000</v>
      </c>
      <c r="DF86" s="7">
        <v>853</v>
      </c>
    </row>
    <row r="87" spans="1:111" s="7" customFormat="1" ht="15" customHeight="1" x14ac:dyDescent="0.2">
      <c r="A87" s="354"/>
      <c r="B87" s="354"/>
      <c r="C87" s="354"/>
      <c r="D87" s="354"/>
      <c r="E87" s="354"/>
      <c r="F87" s="354"/>
      <c r="G87" s="354"/>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c r="BC87" s="389"/>
      <c r="BD87" s="358"/>
      <c r="BE87" s="359"/>
      <c r="BF87" s="359"/>
      <c r="BG87" s="359"/>
      <c r="BH87" s="359"/>
      <c r="BI87" s="359"/>
      <c r="BJ87" s="359"/>
      <c r="BK87" s="359"/>
      <c r="BL87" s="359"/>
      <c r="BM87" s="359"/>
      <c r="BN87" s="359"/>
      <c r="BO87" s="359"/>
      <c r="BP87" s="359"/>
      <c r="BQ87" s="359"/>
      <c r="BR87" s="359"/>
      <c r="BS87" s="359"/>
      <c r="BT87" s="349"/>
      <c r="BU87" s="349"/>
      <c r="BV87" s="349"/>
      <c r="BW87" s="349"/>
      <c r="BX87" s="349"/>
      <c r="BY87" s="349"/>
      <c r="BZ87" s="349"/>
      <c r="CA87" s="349"/>
      <c r="CB87" s="349"/>
      <c r="CC87" s="349"/>
      <c r="CD87" s="349"/>
      <c r="CE87" s="349"/>
      <c r="CF87" s="349"/>
      <c r="CG87" s="349"/>
      <c r="CH87" s="349"/>
      <c r="CI87" s="349"/>
      <c r="CJ87" s="358"/>
      <c r="CK87" s="359"/>
      <c r="CL87" s="359"/>
      <c r="CM87" s="359"/>
      <c r="CN87" s="359"/>
      <c r="CO87" s="359"/>
      <c r="CP87" s="359"/>
      <c r="CQ87" s="359"/>
      <c r="CR87" s="359"/>
      <c r="CS87" s="359"/>
      <c r="CT87" s="359"/>
      <c r="CU87" s="359"/>
      <c r="CV87" s="359"/>
      <c r="CW87" s="359"/>
      <c r="CX87" s="359"/>
      <c r="CY87" s="359"/>
      <c r="CZ87" s="359"/>
      <c r="DA87" s="360"/>
      <c r="DB87" s="92"/>
      <c r="DE87" s="78">
        <f>CJ87</f>
        <v>0</v>
      </c>
      <c r="DF87" s="7">
        <v>852</v>
      </c>
    </row>
    <row r="88" spans="1:111" s="7" customFormat="1" ht="15" customHeight="1" x14ac:dyDescent="0.2">
      <c r="A88" s="354"/>
      <c r="B88" s="354"/>
      <c r="C88" s="354"/>
      <c r="D88" s="354"/>
      <c r="E88" s="354"/>
      <c r="F88" s="354"/>
      <c r="G88" s="354"/>
      <c r="H88" s="346" t="s">
        <v>22</v>
      </c>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7"/>
      <c r="BD88" s="349" t="s">
        <v>23</v>
      </c>
      <c r="BE88" s="349"/>
      <c r="BF88" s="349"/>
      <c r="BG88" s="349"/>
      <c r="BH88" s="349"/>
      <c r="BI88" s="349"/>
      <c r="BJ88" s="349"/>
      <c r="BK88" s="349"/>
      <c r="BL88" s="349"/>
      <c r="BM88" s="349"/>
      <c r="BN88" s="349"/>
      <c r="BO88" s="349"/>
      <c r="BP88" s="349"/>
      <c r="BQ88" s="349"/>
      <c r="BR88" s="349"/>
      <c r="BS88" s="349"/>
      <c r="BT88" s="349" t="s">
        <v>23</v>
      </c>
      <c r="BU88" s="349"/>
      <c r="BV88" s="349"/>
      <c r="BW88" s="349"/>
      <c r="BX88" s="349"/>
      <c r="BY88" s="349"/>
      <c r="BZ88" s="349"/>
      <c r="CA88" s="349"/>
      <c r="CB88" s="349"/>
      <c r="CC88" s="349"/>
      <c r="CD88" s="349"/>
      <c r="CE88" s="349"/>
      <c r="CF88" s="349"/>
      <c r="CG88" s="349"/>
      <c r="CH88" s="349"/>
      <c r="CI88" s="349"/>
      <c r="CJ88" s="387">
        <f>SUM(CJ86+CJ87)</f>
        <v>1000</v>
      </c>
      <c r="CK88" s="388"/>
      <c r="CL88" s="388"/>
      <c r="CM88" s="388"/>
      <c r="CN88" s="388"/>
      <c r="CO88" s="388"/>
      <c r="CP88" s="388"/>
      <c r="CQ88" s="388"/>
      <c r="CR88" s="388"/>
      <c r="CS88" s="388"/>
      <c r="CT88" s="388"/>
      <c r="CU88" s="388"/>
      <c r="CV88" s="388"/>
      <c r="CW88" s="388"/>
      <c r="CX88" s="388"/>
      <c r="CY88" s="388"/>
      <c r="CZ88" s="388"/>
      <c r="DA88" s="388"/>
      <c r="DB88" s="92"/>
      <c r="DE88" s="78">
        <f>CJ88</f>
        <v>1000</v>
      </c>
    </row>
    <row r="89" spans="1:111" s="7" customFormat="1" ht="15" customHeight="1" x14ac:dyDescent="0.2">
      <c r="A89" s="100"/>
      <c r="B89" s="100"/>
      <c r="C89" s="100"/>
      <c r="D89" s="100"/>
      <c r="E89" s="100"/>
      <c r="F89" s="100"/>
      <c r="G89" s="100"/>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92"/>
    </row>
    <row r="90" spans="1:111" s="4" customFormat="1" ht="14.25" x14ac:dyDescent="0.2">
      <c r="A90" s="365" t="s">
        <v>31</v>
      </c>
      <c r="B90" s="365"/>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c r="AM90" s="365"/>
      <c r="AN90" s="365"/>
      <c r="AO90" s="365"/>
      <c r="AP90" s="365"/>
      <c r="AQ90" s="365"/>
      <c r="AR90" s="365"/>
      <c r="AS90" s="365"/>
      <c r="AT90" s="365"/>
      <c r="AU90" s="365"/>
      <c r="AV90" s="365"/>
      <c r="AW90" s="365"/>
      <c r="AX90" s="365"/>
      <c r="AY90" s="365"/>
      <c r="AZ90" s="365"/>
      <c r="BA90" s="365"/>
      <c r="BB90" s="365"/>
      <c r="BC90" s="365"/>
      <c r="BD90" s="365"/>
      <c r="BE90" s="365"/>
      <c r="BF90" s="365"/>
      <c r="BG90" s="365"/>
      <c r="BH90" s="365"/>
      <c r="BI90" s="365"/>
      <c r="BJ90" s="365"/>
      <c r="BK90" s="365"/>
      <c r="BL90" s="365"/>
      <c r="BM90" s="365"/>
      <c r="BN90" s="365"/>
      <c r="BO90" s="365"/>
      <c r="BP90" s="365"/>
      <c r="BQ90" s="365"/>
      <c r="BR90" s="365"/>
      <c r="BS90" s="365"/>
      <c r="BT90" s="365"/>
      <c r="BU90" s="365"/>
      <c r="BV90" s="365"/>
      <c r="BW90" s="365"/>
      <c r="BX90" s="365"/>
      <c r="BY90" s="365"/>
      <c r="BZ90" s="365"/>
      <c r="CA90" s="365"/>
      <c r="CB90" s="365"/>
      <c r="CC90" s="365"/>
      <c r="CD90" s="365"/>
      <c r="CE90" s="365"/>
      <c r="CF90" s="365"/>
      <c r="CG90" s="365"/>
      <c r="CH90" s="365"/>
      <c r="CI90" s="365"/>
      <c r="CJ90" s="365"/>
      <c r="CK90" s="365"/>
      <c r="CL90" s="365"/>
      <c r="CM90" s="365"/>
      <c r="CN90" s="365"/>
      <c r="CO90" s="365"/>
      <c r="CP90" s="365"/>
      <c r="CQ90" s="365"/>
      <c r="CR90" s="365"/>
      <c r="CS90" s="365"/>
      <c r="CT90" s="365"/>
      <c r="CU90" s="365"/>
      <c r="CV90" s="365"/>
      <c r="CW90" s="365"/>
      <c r="CX90" s="365"/>
      <c r="CY90" s="365"/>
      <c r="CZ90" s="365"/>
      <c r="DA90" s="365"/>
      <c r="DB90" s="88"/>
    </row>
    <row r="91" spans="1:111" ht="6" customHeight="1" x14ac:dyDescent="0.25">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row>
    <row r="92" spans="1:111" s="4" customFormat="1" ht="14.25" x14ac:dyDescent="0.2">
      <c r="A92" s="88" t="s">
        <v>6</v>
      </c>
      <c r="B92" s="88"/>
      <c r="C92" s="88"/>
      <c r="D92" s="88"/>
      <c r="E92" s="88"/>
      <c r="F92" s="88"/>
      <c r="G92" s="88"/>
      <c r="H92" s="88"/>
      <c r="I92" s="88"/>
      <c r="J92" s="88"/>
      <c r="K92" s="88"/>
      <c r="L92" s="88"/>
      <c r="M92" s="88"/>
      <c r="N92" s="88"/>
      <c r="O92" s="88"/>
      <c r="P92" s="88"/>
      <c r="Q92" s="88"/>
      <c r="R92" s="88"/>
      <c r="S92" s="88"/>
      <c r="T92" s="88"/>
      <c r="U92" s="88"/>
      <c r="V92" s="88"/>
      <c r="W92" s="88"/>
      <c r="X92" s="381" t="s">
        <v>119</v>
      </c>
      <c r="Y92" s="381"/>
      <c r="Z92" s="381"/>
      <c r="AA92" s="381"/>
      <c r="AB92" s="381"/>
      <c r="AC92" s="381"/>
      <c r="AD92" s="381"/>
      <c r="AE92" s="381"/>
      <c r="AF92" s="381"/>
      <c r="AG92" s="381"/>
      <c r="AH92" s="381"/>
      <c r="AI92" s="381"/>
      <c r="AJ92" s="381"/>
      <c r="AK92" s="381"/>
      <c r="AL92" s="381"/>
      <c r="AM92" s="381"/>
      <c r="AN92" s="381"/>
      <c r="AO92" s="381"/>
      <c r="AP92" s="381"/>
      <c r="AQ92" s="381"/>
      <c r="AR92" s="381"/>
      <c r="AS92" s="381"/>
      <c r="AT92" s="381"/>
      <c r="AU92" s="381"/>
      <c r="AV92" s="381"/>
      <c r="AW92" s="381"/>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1"/>
      <c r="BT92" s="381"/>
      <c r="BU92" s="381"/>
      <c r="BV92" s="381"/>
      <c r="BW92" s="381"/>
      <c r="BX92" s="381"/>
      <c r="BY92" s="381"/>
      <c r="BZ92" s="381"/>
      <c r="CA92" s="381"/>
      <c r="CB92" s="381"/>
      <c r="CC92" s="381"/>
      <c r="CD92" s="381"/>
      <c r="CE92" s="381"/>
      <c r="CF92" s="381"/>
      <c r="CG92" s="381"/>
      <c r="CH92" s="381"/>
      <c r="CI92" s="381"/>
      <c r="CJ92" s="381"/>
      <c r="CK92" s="381"/>
      <c r="CL92" s="381"/>
      <c r="CM92" s="381"/>
      <c r="CN92" s="381"/>
      <c r="CO92" s="381"/>
      <c r="CP92" s="381"/>
      <c r="CQ92" s="381"/>
      <c r="CR92" s="381"/>
      <c r="CS92" s="381"/>
      <c r="CT92" s="381"/>
      <c r="CU92" s="381"/>
      <c r="CV92" s="381"/>
      <c r="CW92" s="381"/>
      <c r="CX92" s="381"/>
      <c r="CY92" s="381"/>
      <c r="CZ92" s="381"/>
      <c r="DA92" s="381"/>
      <c r="DB92" s="88"/>
      <c r="DG92" s="4">
        <v>244</v>
      </c>
    </row>
    <row r="93" spans="1:111" s="4" customFormat="1" ht="6" customHeight="1" x14ac:dyDescent="0.2">
      <c r="A93" s="88"/>
      <c r="B93" s="88"/>
      <c r="C93" s="88"/>
      <c r="D93" s="88"/>
      <c r="E93" s="88"/>
      <c r="F93" s="88"/>
      <c r="G93" s="88"/>
      <c r="H93" s="88"/>
      <c r="I93" s="88"/>
      <c r="J93" s="88"/>
      <c r="K93" s="88"/>
      <c r="L93" s="88"/>
      <c r="M93" s="88"/>
      <c r="N93" s="88"/>
      <c r="O93" s="88"/>
      <c r="P93" s="88"/>
      <c r="Q93" s="88"/>
      <c r="R93" s="88"/>
      <c r="S93" s="88"/>
      <c r="T93" s="88"/>
      <c r="U93" s="88"/>
      <c r="V93" s="88"/>
      <c r="W93" s="88"/>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88"/>
    </row>
    <row r="94" spans="1:111" s="4" customFormat="1" ht="14.25" x14ac:dyDescent="0.2">
      <c r="A94" s="382" t="s">
        <v>7</v>
      </c>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c r="AN94" s="382"/>
      <c r="AO94" s="382"/>
      <c r="AP94" s="383" t="s">
        <v>366</v>
      </c>
      <c r="AQ94" s="383"/>
      <c r="AR94" s="383"/>
      <c r="AS94" s="383"/>
      <c r="AT94" s="383"/>
      <c r="AU94" s="383"/>
      <c r="AV94" s="383"/>
      <c r="AW94" s="383"/>
      <c r="AX94" s="383"/>
      <c r="AY94" s="383"/>
      <c r="AZ94" s="383"/>
      <c r="BA94" s="383"/>
      <c r="BB94" s="383"/>
      <c r="BC94" s="383"/>
      <c r="BD94" s="383"/>
      <c r="BE94" s="383"/>
      <c r="BF94" s="383"/>
      <c r="BG94" s="383"/>
      <c r="BH94" s="383"/>
      <c r="BI94" s="383"/>
      <c r="BJ94" s="383"/>
      <c r="BK94" s="383"/>
      <c r="BL94" s="383"/>
      <c r="BM94" s="383"/>
      <c r="BN94" s="383"/>
      <c r="BO94" s="383"/>
      <c r="BP94" s="383"/>
      <c r="BQ94" s="383"/>
      <c r="BR94" s="383"/>
      <c r="BS94" s="383"/>
      <c r="BT94" s="383"/>
      <c r="BU94" s="383"/>
      <c r="BV94" s="383"/>
      <c r="BW94" s="383"/>
      <c r="BX94" s="383"/>
      <c r="BY94" s="383"/>
      <c r="BZ94" s="383"/>
      <c r="CA94" s="383"/>
      <c r="CB94" s="383"/>
      <c r="CC94" s="383"/>
      <c r="CD94" s="383"/>
      <c r="CE94" s="383"/>
      <c r="CF94" s="383"/>
      <c r="CG94" s="383"/>
      <c r="CH94" s="383"/>
      <c r="CI94" s="383"/>
      <c r="CJ94" s="383"/>
      <c r="CK94" s="383"/>
      <c r="CL94" s="383"/>
      <c r="CM94" s="383"/>
      <c r="CN94" s="383"/>
      <c r="CO94" s="383"/>
      <c r="CP94" s="383"/>
      <c r="CQ94" s="383"/>
      <c r="CR94" s="383"/>
      <c r="CS94" s="383"/>
      <c r="CT94" s="383"/>
      <c r="CU94" s="383"/>
      <c r="CV94" s="383"/>
      <c r="CW94" s="383"/>
      <c r="CX94" s="383"/>
      <c r="CY94" s="383"/>
      <c r="CZ94" s="383"/>
      <c r="DA94" s="383"/>
      <c r="DB94" s="88"/>
    </row>
    <row r="95" spans="1:111" ht="10.5" customHeight="1" x14ac:dyDescent="0.2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row>
    <row r="96" spans="1:111" s="4" customFormat="1" ht="14.25" x14ac:dyDescent="0.2">
      <c r="A96" s="380" t="s">
        <v>32</v>
      </c>
      <c r="B96" s="380"/>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88"/>
    </row>
    <row r="97" spans="1:112" ht="10.5" customHeight="1" x14ac:dyDescent="0.25">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row>
    <row r="98" spans="1:112" s="5" customFormat="1" ht="45" customHeight="1" x14ac:dyDescent="0.2">
      <c r="A98" s="376" t="s">
        <v>9</v>
      </c>
      <c r="B98" s="377"/>
      <c r="C98" s="377"/>
      <c r="D98" s="377"/>
      <c r="E98" s="377"/>
      <c r="F98" s="377"/>
      <c r="G98" s="378"/>
      <c r="H98" s="376" t="s">
        <v>33</v>
      </c>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8"/>
      <c r="AP98" s="376" t="s">
        <v>34</v>
      </c>
      <c r="AQ98" s="377"/>
      <c r="AR98" s="377"/>
      <c r="AS98" s="377"/>
      <c r="AT98" s="377"/>
      <c r="AU98" s="377"/>
      <c r="AV98" s="377"/>
      <c r="AW98" s="377"/>
      <c r="AX98" s="377"/>
      <c r="AY98" s="377"/>
      <c r="AZ98" s="377"/>
      <c r="BA98" s="377"/>
      <c r="BB98" s="377"/>
      <c r="BC98" s="377"/>
      <c r="BD98" s="377"/>
      <c r="BE98" s="378"/>
      <c r="BF98" s="376" t="s">
        <v>35</v>
      </c>
      <c r="BG98" s="377"/>
      <c r="BH98" s="377"/>
      <c r="BI98" s="377"/>
      <c r="BJ98" s="377"/>
      <c r="BK98" s="377"/>
      <c r="BL98" s="377"/>
      <c r="BM98" s="377"/>
      <c r="BN98" s="377"/>
      <c r="BO98" s="377"/>
      <c r="BP98" s="377"/>
      <c r="BQ98" s="377"/>
      <c r="BR98" s="377"/>
      <c r="BS98" s="377"/>
      <c r="BT98" s="377"/>
      <c r="BU98" s="378"/>
      <c r="BV98" s="376" t="s">
        <v>36</v>
      </c>
      <c r="BW98" s="377"/>
      <c r="BX98" s="377"/>
      <c r="BY98" s="377"/>
      <c r="BZ98" s="377"/>
      <c r="CA98" s="377"/>
      <c r="CB98" s="377"/>
      <c r="CC98" s="377"/>
      <c r="CD98" s="377"/>
      <c r="CE98" s="377"/>
      <c r="CF98" s="377"/>
      <c r="CG98" s="377"/>
      <c r="CH98" s="377"/>
      <c r="CI98" s="377"/>
      <c r="CJ98" s="377"/>
      <c r="CK98" s="378"/>
      <c r="CL98" s="376" t="s">
        <v>30</v>
      </c>
      <c r="CM98" s="377"/>
      <c r="CN98" s="377"/>
      <c r="CO98" s="377"/>
      <c r="CP98" s="377"/>
      <c r="CQ98" s="377"/>
      <c r="CR98" s="377"/>
      <c r="CS98" s="377"/>
      <c r="CT98" s="377"/>
      <c r="CU98" s="377"/>
      <c r="CV98" s="377"/>
      <c r="CW98" s="377"/>
      <c r="CX98" s="377"/>
      <c r="CY98" s="377"/>
      <c r="CZ98" s="377"/>
      <c r="DA98" s="378"/>
      <c r="DB98" s="90"/>
    </row>
    <row r="99" spans="1:112" s="6" customFormat="1" ht="12.75" x14ac:dyDescent="0.2">
      <c r="A99" s="366">
        <v>1</v>
      </c>
      <c r="B99" s="366"/>
      <c r="C99" s="366"/>
      <c r="D99" s="366"/>
      <c r="E99" s="366"/>
      <c r="F99" s="366"/>
      <c r="G99" s="366"/>
      <c r="H99" s="366">
        <v>2</v>
      </c>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v>3</v>
      </c>
      <c r="AQ99" s="366"/>
      <c r="AR99" s="366"/>
      <c r="AS99" s="366"/>
      <c r="AT99" s="366"/>
      <c r="AU99" s="366"/>
      <c r="AV99" s="366"/>
      <c r="AW99" s="366"/>
      <c r="AX99" s="366"/>
      <c r="AY99" s="366"/>
      <c r="AZ99" s="366"/>
      <c r="BA99" s="366"/>
      <c r="BB99" s="366"/>
      <c r="BC99" s="366"/>
      <c r="BD99" s="366"/>
      <c r="BE99" s="366"/>
      <c r="BF99" s="366">
        <v>4</v>
      </c>
      <c r="BG99" s="366"/>
      <c r="BH99" s="366"/>
      <c r="BI99" s="366"/>
      <c r="BJ99" s="366"/>
      <c r="BK99" s="366"/>
      <c r="BL99" s="366"/>
      <c r="BM99" s="366"/>
      <c r="BN99" s="366"/>
      <c r="BO99" s="366"/>
      <c r="BP99" s="366"/>
      <c r="BQ99" s="366"/>
      <c r="BR99" s="366"/>
      <c r="BS99" s="366"/>
      <c r="BT99" s="366"/>
      <c r="BU99" s="366"/>
      <c r="BV99" s="366">
        <v>5</v>
      </c>
      <c r="BW99" s="366"/>
      <c r="BX99" s="366"/>
      <c r="BY99" s="366"/>
      <c r="BZ99" s="366"/>
      <c r="CA99" s="366"/>
      <c r="CB99" s="366"/>
      <c r="CC99" s="366"/>
      <c r="CD99" s="366"/>
      <c r="CE99" s="366"/>
      <c r="CF99" s="366"/>
      <c r="CG99" s="366"/>
      <c r="CH99" s="366"/>
      <c r="CI99" s="366"/>
      <c r="CJ99" s="366"/>
      <c r="CK99" s="366"/>
      <c r="CL99" s="366">
        <v>6</v>
      </c>
      <c r="CM99" s="366"/>
      <c r="CN99" s="366"/>
      <c r="CO99" s="366"/>
      <c r="CP99" s="366"/>
      <c r="CQ99" s="366"/>
      <c r="CR99" s="366"/>
      <c r="CS99" s="366"/>
      <c r="CT99" s="366"/>
      <c r="CU99" s="366"/>
      <c r="CV99" s="366"/>
      <c r="CW99" s="366"/>
      <c r="CX99" s="366"/>
      <c r="CY99" s="366"/>
      <c r="CZ99" s="366"/>
      <c r="DA99" s="366"/>
      <c r="DB99" s="91"/>
    </row>
    <row r="100" spans="1:112" s="7" customFormat="1" ht="15" customHeight="1" x14ac:dyDescent="0.2">
      <c r="A100" s="354" t="s">
        <v>37</v>
      </c>
      <c r="B100" s="354"/>
      <c r="C100" s="354"/>
      <c r="D100" s="354"/>
      <c r="E100" s="354"/>
      <c r="F100" s="354"/>
      <c r="G100" s="354"/>
      <c r="H100" s="361" t="s">
        <v>38</v>
      </c>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52"/>
      <c r="AQ100" s="352"/>
      <c r="AR100" s="352"/>
      <c r="AS100" s="352"/>
      <c r="AT100" s="352"/>
      <c r="AU100" s="352"/>
      <c r="AV100" s="352"/>
      <c r="AW100" s="352"/>
      <c r="AX100" s="352"/>
      <c r="AY100" s="352"/>
      <c r="AZ100" s="352"/>
      <c r="BA100" s="352"/>
      <c r="BB100" s="352"/>
      <c r="BC100" s="352"/>
      <c r="BD100" s="352"/>
      <c r="BE100" s="352"/>
      <c r="BF100" s="352">
        <v>12</v>
      </c>
      <c r="BG100" s="352"/>
      <c r="BH100" s="352"/>
      <c r="BI100" s="352"/>
      <c r="BJ100" s="352"/>
      <c r="BK100" s="352"/>
      <c r="BL100" s="352"/>
      <c r="BM100" s="352"/>
      <c r="BN100" s="352"/>
      <c r="BO100" s="352"/>
      <c r="BP100" s="352"/>
      <c r="BQ100" s="352"/>
      <c r="BR100" s="352"/>
      <c r="BS100" s="352"/>
      <c r="BT100" s="352"/>
      <c r="BU100" s="352"/>
      <c r="BV100" s="353">
        <v>3166.6666</v>
      </c>
      <c r="BW100" s="353"/>
      <c r="BX100" s="353"/>
      <c r="BY100" s="353"/>
      <c r="BZ100" s="353"/>
      <c r="CA100" s="353"/>
      <c r="CB100" s="353"/>
      <c r="CC100" s="353"/>
      <c r="CD100" s="353"/>
      <c r="CE100" s="353"/>
      <c r="CF100" s="353"/>
      <c r="CG100" s="353"/>
      <c r="CH100" s="353"/>
      <c r="CI100" s="353"/>
      <c r="CJ100" s="353"/>
      <c r="CK100" s="353"/>
      <c r="CL100" s="353">
        <f>BF100*BV100</f>
        <v>37999.999199999998</v>
      </c>
      <c r="CM100" s="353"/>
      <c r="CN100" s="353"/>
      <c r="CO100" s="353"/>
      <c r="CP100" s="353"/>
      <c r="CQ100" s="353"/>
      <c r="CR100" s="353"/>
      <c r="CS100" s="353"/>
      <c r="CT100" s="353"/>
      <c r="CU100" s="353"/>
      <c r="CV100" s="353"/>
      <c r="CW100" s="353"/>
      <c r="CX100" s="353"/>
      <c r="CY100" s="353"/>
      <c r="CZ100" s="353"/>
      <c r="DA100" s="353"/>
      <c r="DB100" s="92"/>
    </row>
    <row r="101" spans="1:112" s="7" customFormat="1" ht="27" customHeight="1" x14ac:dyDescent="0.2">
      <c r="A101" s="354" t="s">
        <v>39</v>
      </c>
      <c r="B101" s="354"/>
      <c r="C101" s="354"/>
      <c r="D101" s="354"/>
      <c r="E101" s="354"/>
      <c r="F101" s="354"/>
      <c r="G101" s="354"/>
      <c r="H101" s="361" t="s">
        <v>40</v>
      </c>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52"/>
      <c r="AQ101" s="352"/>
      <c r="AR101" s="352"/>
      <c r="AS101" s="352"/>
      <c r="AT101" s="352"/>
      <c r="AU101" s="352"/>
      <c r="AV101" s="352"/>
      <c r="AW101" s="352"/>
      <c r="AX101" s="352"/>
      <c r="AY101" s="352"/>
      <c r="AZ101" s="352"/>
      <c r="BA101" s="352"/>
      <c r="BB101" s="352"/>
      <c r="BC101" s="352"/>
      <c r="BD101" s="352"/>
      <c r="BE101" s="352"/>
      <c r="BF101" s="352">
        <v>12</v>
      </c>
      <c r="BG101" s="352"/>
      <c r="BH101" s="352"/>
      <c r="BI101" s="352"/>
      <c r="BJ101" s="352"/>
      <c r="BK101" s="352"/>
      <c r="BL101" s="352"/>
      <c r="BM101" s="352"/>
      <c r="BN101" s="352"/>
      <c r="BO101" s="352"/>
      <c r="BP101" s="352"/>
      <c r="BQ101" s="352"/>
      <c r="BR101" s="352"/>
      <c r="BS101" s="352"/>
      <c r="BT101" s="352"/>
      <c r="BU101" s="352"/>
      <c r="BV101" s="353">
        <v>583.33299999999997</v>
      </c>
      <c r="BW101" s="353"/>
      <c r="BX101" s="353"/>
      <c r="BY101" s="353"/>
      <c r="BZ101" s="353"/>
      <c r="CA101" s="353"/>
      <c r="CB101" s="353"/>
      <c r="CC101" s="353"/>
      <c r="CD101" s="353"/>
      <c r="CE101" s="353"/>
      <c r="CF101" s="353"/>
      <c r="CG101" s="353"/>
      <c r="CH101" s="353"/>
      <c r="CI101" s="353"/>
      <c r="CJ101" s="353"/>
      <c r="CK101" s="353"/>
      <c r="CL101" s="353">
        <f t="shared" ref="CL101" si="0">BF101*BV101</f>
        <v>6999.9959999999992</v>
      </c>
      <c r="CM101" s="353"/>
      <c r="CN101" s="353"/>
      <c r="CO101" s="353"/>
      <c r="CP101" s="353"/>
      <c r="CQ101" s="353"/>
      <c r="CR101" s="353"/>
      <c r="CS101" s="353"/>
      <c r="CT101" s="353"/>
      <c r="CU101" s="353"/>
      <c r="CV101" s="353"/>
      <c r="CW101" s="353"/>
      <c r="CX101" s="353"/>
      <c r="CY101" s="353"/>
      <c r="CZ101" s="353"/>
      <c r="DA101" s="353"/>
      <c r="DB101" s="92"/>
    </row>
    <row r="102" spans="1:112" s="7" customFormat="1" ht="15" customHeight="1" x14ac:dyDescent="0.2">
      <c r="A102" s="354"/>
      <c r="B102" s="354"/>
      <c r="C102" s="354"/>
      <c r="D102" s="354"/>
      <c r="E102" s="354"/>
      <c r="F102" s="354"/>
      <c r="G102" s="354"/>
      <c r="H102" s="384" t="s">
        <v>42</v>
      </c>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6"/>
      <c r="AP102" s="349" t="s">
        <v>23</v>
      </c>
      <c r="AQ102" s="349"/>
      <c r="AR102" s="349"/>
      <c r="AS102" s="349"/>
      <c r="AT102" s="349"/>
      <c r="AU102" s="349"/>
      <c r="AV102" s="349"/>
      <c r="AW102" s="349"/>
      <c r="AX102" s="349"/>
      <c r="AY102" s="349"/>
      <c r="AZ102" s="349"/>
      <c r="BA102" s="349"/>
      <c r="BB102" s="349"/>
      <c r="BC102" s="349"/>
      <c r="BD102" s="349"/>
      <c r="BE102" s="349"/>
      <c r="BF102" s="349" t="s">
        <v>23</v>
      </c>
      <c r="BG102" s="349"/>
      <c r="BH102" s="349"/>
      <c r="BI102" s="349"/>
      <c r="BJ102" s="349"/>
      <c r="BK102" s="349"/>
      <c r="BL102" s="349"/>
      <c r="BM102" s="349"/>
      <c r="BN102" s="349"/>
      <c r="BO102" s="349"/>
      <c r="BP102" s="349"/>
      <c r="BQ102" s="349"/>
      <c r="BR102" s="349"/>
      <c r="BS102" s="349"/>
      <c r="BT102" s="349"/>
      <c r="BU102" s="349"/>
      <c r="BV102" s="349" t="s">
        <v>23</v>
      </c>
      <c r="BW102" s="349"/>
      <c r="BX102" s="349"/>
      <c r="BY102" s="349"/>
      <c r="BZ102" s="349"/>
      <c r="CA102" s="349"/>
      <c r="CB102" s="349"/>
      <c r="CC102" s="349"/>
      <c r="CD102" s="349"/>
      <c r="CE102" s="349"/>
      <c r="CF102" s="349"/>
      <c r="CG102" s="349"/>
      <c r="CH102" s="349"/>
      <c r="CI102" s="349"/>
      <c r="CJ102" s="349"/>
      <c r="CK102" s="349"/>
      <c r="CL102" s="387">
        <f>SUM(CL100:DA101)</f>
        <v>44999.995199999998</v>
      </c>
      <c r="CM102" s="388"/>
      <c r="CN102" s="388"/>
      <c r="CO102" s="388"/>
      <c r="CP102" s="388"/>
      <c r="CQ102" s="388"/>
      <c r="CR102" s="388"/>
      <c r="CS102" s="388"/>
      <c r="CT102" s="388"/>
      <c r="CU102" s="388"/>
      <c r="CV102" s="388"/>
      <c r="CW102" s="388"/>
      <c r="CX102" s="388"/>
      <c r="CY102" s="388"/>
      <c r="CZ102" s="388"/>
      <c r="DA102" s="388"/>
      <c r="DB102" s="92"/>
      <c r="DE102" s="78">
        <f>CL102</f>
        <v>44999.995199999998</v>
      </c>
    </row>
    <row r="103" spans="1:112" ht="10.5" customHeight="1" x14ac:dyDescent="0.2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row>
    <row r="104" spans="1:112" s="4" customFormat="1" ht="14.25" hidden="1" x14ac:dyDescent="0.2">
      <c r="A104" s="365" t="s">
        <v>43</v>
      </c>
      <c r="B104" s="365"/>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5"/>
      <c r="AY104" s="365"/>
      <c r="AZ104" s="365"/>
      <c r="BA104" s="365"/>
      <c r="BB104" s="365"/>
      <c r="BC104" s="365"/>
      <c r="BD104" s="365"/>
      <c r="BE104" s="365"/>
      <c r="BF104" s="365"/>
      <c r="BG104" s="365"/>
      <c r="BH104" s="365"/>
      <c r="BI104" s="365"/>
      <c r="BJ104" s="365"/>
      <c r="BK104" s="365"/>
      <c r="BL104" s="365"/>
      <c r="BM104" s="365"/>
      <c r="BN104" s="365"/>
      <c r="BO104" s="365"/>
      <c r="BP104" s="365"/>
      <c r="BQ104" s="365"/>
      <c r="BR104" s="365"/>
      <c r="BS104" s="365"/>
      <c r="BT104" s="365"/>
      <c r="BU104" s="365"/>
      <c r="BV104" s="365"/>
      <c r="BW104" s="365"/>
      <c r="BX104" s="365"/>
      <c r="BY104" s="365"/>
      <c r="BZ104" s="365"/>
      <c r="CA104" s="365"/>
      <c r="CB104" s="365"/>
      <c r="CC104" s="365"/>
      <c r="CD104" s="365"/>
      <c r="CE104" s="365"/>
      <c r="CF104" s="365"/>
      <c r="CG104" s="365"/>
      <c r="CH104" s="365"/>
      <c r="CI104" s="365"/>
      <c r="CJ104" s="365"/>
      <c r="CK104" s="365"/>
      <c r="CL104" s="365"/>
      <c r="CM104" s="365"/>
      <c r="CN104" s="365"/>
      <c r="CO104" s="365"/>
      <c r="CP104" s="365"/>
      <c r="CQ104" s="365"/>
      <c r="CR104" s="365"/>
      <c r="CS104" s="365"/>
      <c r="CT104" s="365"/>
      <c r="CU104" s="365"/>
      <c r="CV104" s="365"/>
      <c r="CW104" s="365"/>
      <c r="CX104" s="365"/>
      <c r="CY104" s="365"/>
      <c r="CZ104" s="365"/>
      <c r="DA104" s="365"/>
      <c r="DB104" s="88"/>
      <c r="DH104" s="4">
        <v>244</v>
      </c>
    </row>
    <row r="105" spans="1:112" ht="10.5" hidden="1" customHeight="1" x14ac:dyDescent="0.2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row>
    <row r="106" spans="1:112" s="5" customFormat="1" ht="45" hidden="1" customHeight="1" x14ac:dyDescent="0.2">
      <c r="A106" s="367" t="s">
        <v>9</v>
      </c>
      <c r="B106" s="368"/>
      <c r="C106" s="368"/>
      <c r="D106" s="368"/>
      <c r="E106" s="368"/>
      <c r="F106" s="368"/>
      <c r="G106" s="369"/>
      <c r="H106" s="367" t="s">
        <v>33</v>
      </c>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8"/>
      <c r="AZ106" s="368"/>
      <c r="BA106" s="368"/>
      <c r="BB106" s="368"/>
      <c r="BC106" s="369"/>
      <c r="BD106" s="367" t="s">
        <v>44</v>
      </c>
      <c r="BE106" s="368"/>
      <c r="BF106" s="368"/>
      <c r="BG106" s="368"/>
      <c r="BH106" s="368"/>
      <c r="BI106" s="368"/>
      <c r="BJ106" s="368"/>
      <c r="BK106" s="368"/>
      <c r="BL106" s="368"/>
      <c r="BM106" s="368"/>
      <c r="BN106" s="368"/>
      <c r="BO106" s="368"/>
      <c r="BP106" s="368"/>
      <c r="BQ106" s="368"/>
      <c r="BR106" s="368"/>
      <c r="BS106" s="369"/>
      <c r="BT106" s="367" t="s">
        <v>45</v>
      </c>
      <c r="BU106" s="368"/>
      <c r="BV106" s="368"/>
      <c r="BW106" s="368"/>
      <c r="BX106" s="368"/>
      <c r="BY106" s="368"/>
      <c r="BZ106" s="368"/>
      <c r="CA106" s="368"/>
      <c r="CB106" s="368"/>
      <c r="CC106" s="368"/>
      <c r="CD106" s="368"/>
      <c r="CE106" s="368"/>
      <c r="CF106" s="368"/>
      <c r="CG106" s="368"/>
      <c r="CH106" s="368"/>
      <c r="CI106" s="369"/>
      <c r="CJ106" s="367" t="s">
        <v>46</v>
      </c>
      <c r="CK106" s="368"/>
      <c r="CL106" s="368"/>
      <c r="CM106" s="368"/>
      <c r="CN106" s="368"/>
      <c r="CO106" s="368"/>
      <c r="CP106" s="368"/>
      <c r="CQ106" s="368"/>
      <c r="CR106" s="368"/>
      <c r="CS106" s="368"/>
      <c r="CT106" s="368"/>
      <c r="CU106" s="368"/>
      <c r="CV106" s="368"/>
      <c r="CW106" s="368"/>
      <c r="CX106" s="368"/>
      <c r="CY106" s="368"/>
      <c r="CZ106" s="368"/>
      <c r="DA106" s="369"/>
      <c r="DB106" s="90"/>
    </row>
    <row r="107" spans="1:112" s="6" customFormat="1" ht="12.75" hidden="1" x14ac:dyDescent="0.2">
      <c r="A107" s="366">
        <v>1</v>
      </c>
      <c r="B107" s="366"/>
      <c r="C107" s="366"/>
      <c r="D107" s="366"/>
      <c r="E107" s="366"/>
      <c r="F107" s="366"/>
      <c r="G107" s="366"/>
      <c r="H107" s="366">
        <v>2</v>
      </c>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6">
        <v>3</v>
      </c>
      <c r="BE107" s="366"/>
      <c r="BF107" s="366"/>
      <c r="BG107" s="366"/>
      <c r="BH107" s="366"/>
      <c r="BI107" s="366"/>
      <c r="BJ107" s="366"/>
      <c r="BK107" s="366"/>
      <c r="BL107" s="366"/>
      <c r="BM107" s="366"/>
      <c r="BN107" s="366"/>
      <c r="BO107" s="366"/>
      <c r="BP107" s="366"/>
      <c r="BQ107" s="366"/>
      <c r="BR107" s="366"/>
      <c r="BS107" s="366"/>
      <c r="BT107" s="366">
        <v>4</v>
      </c>
      <c r="BU107" s="366"/>
      <c r="BV107" s="366"/>
      <c r="BW107" s="366"/>
      <c r="BX107" s="366"/>
      <c r="BY107" s="366"/>
      <c r="BZ107" s="366"/>
      <c r="CA107" s="366"/>
      <c r="CB107" s="366"/>
      <c r="CC107" s="366"/>
      <c r="CD107" s="366"/>
      <c r="CE107" s="366"/>
      <c r="CF107" s="366"/>
      <c r="CG107" s="366"/>
      <c r="CH107" s="366"/>
      <c r="CI107" s="366"/>
      <c r="CJ107" s="366">
        <v>5</v>
      </c>
      <c r="CK107" s="366"/>
      <c r="CL107" s="366"/>
      <c r="CM107" s="366"/>
      <c r="CN107" s="366"/>
      <c r="CO107" s="366"/>
      <c r="CP107" s="366"/>
      <c r="CQ107" s="366"/>
      <c r="CR107" s="366"/>
      <c r="CS107" s="366"/>
      <c r="CT107" s="366"/>
      <c r="CU107" s="366"/>
      <c r="CV107" s="366"/>
      <c r="CW107" s="366"/>
      <c r="CX107" s="366"/>
      <c r="CY107" s="366"/>
      <c r="CZ107" s="366"/>
      <c r="DA107" s="366"/>
      <c r="DB107" s="91"/>
    </row>
    <row r="108" spans="1:112" s="7" customFormat="1" ht="15" hidden="1" customHeight="1" x14ac:dyDescent="0.2">
      <c r="A108" s="354" t="s">
        <v>37</v>
      </c>
      <c r="B108" s="354"/>
      <c r="C108" s="354"/>
      <c r="D108" s="354"/>
      <c r="E108" s="354"/>
      <c r="F108" s="354"/>
      <c r="G108" s="354"/>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89"/>
      <c r="AY108" s="389"/>
      <c r="AZ108" s="389"/>
      <c r="BA108" s="389"/>
      <c r="BB108" s="389"/>
      <c r="BC108" s="389"/>
      <c r="BD108" s="349"/>
      <c r="BE108" s="349"/>
      <c r="BF108" s="349"/>
      <c r="BG108" s="349"/>
      <c r="BH108" s="349"/>
      <c r="BI108" s="349"/>
      <c r="BJ108" s="349"/>
      <c r="BK108" s="349"/>
      <c r="BL108" s="349"/>
      <c r="BM108" s="349"/>
      <c r="BN108" s="349"/>
      <c r="BO108" s="349"/>
      <c r="BP108" s="349"/>
      <c r="BQ108" s="349"/>
      <c r="BR108" s="349"/>
      <c r="BS108" s="349"/>
      <c r="BT108" s="349"/>
      <c r="BU108" s="349"/>
      <c r="BV108" s="349"/>
      <c r="BW108" s="349"/>
      <c r="BX108" s="349"/>
      <c r="BY108" s="349"/>
      <c r="BZ108" s="349"/>
      <c r="CA108" s="349"/>
      <c r="CB108" s="349"/>
      <c r="CC108" s="349"/>
      <c r="CD108" s="349"/>
      <c r="CE108" s="349"/>
      <c r="CF108" s="349"/>
      <c r="CG108" s="349"/>
      <c r="CH108" s="349"/>
      <c r="CI108" s="349"/>
      <c r="CJ108" s="358"/>
      <c r="CK108" s="359"/>
      <c r="CL108" s="359"/>
      <c r="CM108" s="359"/>
      <c r="CN108" s="359"/>
      <c r="CO108" s="359"/>
      <c r="CP108" s="359"/>
      <c r="CQ108" s="359"/>
      <c r="CR108" s="359"/>
      <c r="CS108" s="359"/>
      <c r="CT108" s="359"/>
      <c r="CU108" s="359"/>
      <c r="CV108" s="359"/>
      <c r="CW108" s="359"/>
      <c r="CX108" s="359"/>
      <c r="CY108" s="359"/>
      <c r="CZ108" s="359"/>
      <c r="DA108" s="360"/>
      <c r="DB108" s="92"/>
    </row>
    <row r="109" spans="1:112" s="7" customFormat="1" ht="15" hidden="1" customHeight="1" x14ac:dyDescent="0.2">
      <c r="A109" s="354"/>
      <c r="B109" s="354"/>
      <c r="C109" s="354"/>
      <c r="D109" s="354"/>
      <c r="E109" s="354"/>
      <c r="F109" s="354"/>
      <c r="G109" s="354"/>
      <c r="H109" s="346" t="s">
        <v>22</v>
      </c>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c r="AU109" s="346"/>
      <c r="AV109" s="346"/>
      <c r="AW109" s="346"/>
      <c r="AX109" s="346"/>
      <c r="AY109" s="346"/>
      <c r="AZ109" s="346"/>
      <c r="BA109" s="346"/>
      <c r="BB109" s="346"/>
      <c r="BC109" s="347"/>
      <c r="BD109" s="349">
        <f>BD108</f>
        <v>0</v>
      </c>
      <c r="BE109" s="349"/>
      <c r="BF109" s="349"/>
      <c r="BG109" s="349"/>
      <c r="BH109" s="349"/>
      <c r="BI109" s="349"/>
      <c r="BJ109" s="349"/>
      <c r="BK109" s="349"/>
      <c r="BL109" s="349"/>
      <c r="BM109" s="349"/>
      <c r="BN109" s="349"/>
      <c r="BO109" s="349"/>
      <c r="BP109" s="349"/>
      <c r="BQ109" s="349"/>
      <c r="BR109" s="349"/>
      <c r="BS109" s="349"/>
      <c r="BT109" s="349">
        <f>BT108</f>
        <v>0</v>
      </c>
      <c r="BU109" s="349"/>
      <c r="BV109" s="349"/>
      <c r="BW109" s="349"/>
      <c r="BX109" s="349"/>
      <c r="BY109" s="349"/>
      <c r="BZ109" s="349"/>
      <c r="CA109" s="349"/>
      <c r="CB109" s="349"/>
      <c r="CC109" s="349"/>
      <c r="CD109" s="349"/>
      <c r="CE109" s="349"/>
      <c r="CF109" s="349"/>
      <c r="CG109" s="349"/>
      <c r="CH109" s="349"/>
      <c r="CI109" s="349"/>
      <c r="CJ109" s="390">
        <f>SUM(CJ108:DA108)</f>
        <v>0</v>
      </c>
      <c r="CK109" s="391"/>
      <c r="CL109" s="391"/>
      <c r="CM109" s="391"/>
      <c r="CN109" s="391"/>
      <c r="CO109" s="391"/>
      <c r="CP109" s="391"/>
      <c r="CQ109" s="391"/>
      <c r="CR109" s="391"/>
      <c r="CS109" s="391"/>
      <c r="CT109" s="391"/>
      <c r="CU109" s="391"/>
      <c r="CV109" s="391"/>
      <c r="CW109" s="391"/>
      <c r="CX109" s="391"/>
      <c r="CY109" s="391"/>
      <c r="CZ109" s="391"/>
      <c r="DA109" s="392"/>
      <c r="DB109" s="92"/>
      <c r="DE109" s="78">
        <f>CJ109</f>
        <v>0</v>
      </c>
    </row>
    <row r="110" spans="1:112" ht="10.5" hidden="1" customHeight="1" x14ac:dyDescent="0.2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row>
    <row r="111" spans="1:112" s="4" customFormat="1" ht="14.25" x14ac:dyDescent="0.2">
      <c r="A111" s="380" t="s">
        <v>47</v>
      </c>
      <c r="B111" s="380"/>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0"/>
      <c r="CV111" s="380"/>
      <c r="CW111" s="380"/>
      <c r="CX111" s="380"/>
      <c r="CY111" s="380"/>
      <c r="CZ111" s="380"/>
      <c r="DA111" s="380"/>
      <c r="DB111" s="88"/>
      <c r="DG111" s="4">
        <v>244</v>
      </c>
    </row>
    <row r="112" spans="1:112" ht="10.5" customHeight="1" x14ac:dyDescent="0.2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row>
    <row r="113" spans="1:112" s="5" customFormat="1" ht="45" customHeight="1" x14ac:dyDescent="0.2">
      <c r="A113" s="376" t="s">
        <v>9</v>
      </c>
      <c r="B113" s="377"/>
      <c r="C113" s="377"/>
      <c r="D113" s="377"/>
      <c r="E113" s="377"/>
      <c r="F113" s="377"/>
      <c r="G113" s="378"/>
      <c r="H113" s="376" t="s">
        <v>48</v>
      </c>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8"/>
      <c r="AP113" s="376" t="s">
        <v>49</v>
      </c>
      <c r="AQ113" s="377"/>
      <c r="AR113" s="377"/>
      <c r="AS113" s="377"/>
      <c r="AT113" s="377"/>
      <c r="AU113" s="377"/>
      <c r="AV113" s="377"/>
      <c r="AW113" s="377"/>
      <c r="AX113" s="377"/>
      <c r="AY113" s="377"/>
      <c r="AZ113" s="377"/>
      <c r="BA113" s="377"/>
      <c r="BB113" s="377"/>
      <c r="BC113" s="377"/>
      <c r="BD113" s="377"/>
      <c r="BE113" s="378"/>
      <c r="BF113" s="376" t="s">
        <v>50</v>
      </c>
      <c r="BG113" s="377"/>
      <c r="BH113" s="377"/>
      <c r="BI113" s="377"/>
      <c r="BJ113" s="377"/>
      <c r="BK113" s="377"/>
      <c r="BL113" s="377"/>
      <c r="BM113" s="377"/>
      <c r="BN113" s="377"/>
      <c r="BO113" s="377"/>
      <c r="BP113" s="377"/>
      <c r="BQ113" s="377"/>
      <c r="BR113" s="377"/>
      <c r="BS113" s="377"/>
      <c r="BT113" s="377"/>
      <c r="BU113" s="378"/>
      <c r="BV113" s="376" t="s">
        <v>51</v>
      </c>
      <c r="BW113" s="377"/>
      <c r="BX113" s="377"/>
      <c r="BY113" s="377"/>
      <c r="BZ113" s="377"/>
      <c r="CA113" s="377"/>
      <c r="CB113" s="377"/>
      <c r="CC113" s="377"/>
      <c r="CD113" s="377"/>
      <c r="CE113" s="377"/>
      <c r="CF113" s="377"/>
      <c r="CG113" s="377"/>
      <c r="CH113" s="377"/>
      <c r="CI113" s="377"/>
      <c r="CJ113" s="377"/>
      <c r="CK113" s="378"/>
      <c r="CL113" s="376" t="s">
        <v>52</v>
      </c>
      <c r="CM113" s="377"/>
      <c r="CN113" s="377"/>
      <c r="CO113" s="377"/>
      <c r="CP113" s="377"/>
      <c r="CQ113" s="377"/>
      <c r="CR113" s="377"/>
      <c r="CS113" s="377"/>
      <c r="CT113" s="377"/>
      <c r="CU113" s="377"/>
      <c r="CV113" s="377"/>
      <c r="CW113" s="377"/>
      <c r="CX113" s="377"/>
      <c r="CY113" s="377"/>
      <c r="CZ113" s="377"/>
      <c r="DA113" s="378"/>
      <c r="DB113" s="90"/>
    </row>
    <row r="114" spans="1:112" s="6" customFormat="1" ht="12.75" x14ac:dyDescent="0.2">
      <c r="A114" s="366">
        <v>1</v>
      </c>
      <c r="B114" s="366"/>
      <c r="C114" s="366"/>
      <c r="D114" s="366"/>
      <c r="E114" s="366"/>
      <c r="F114" s="366"/>
      <c r="G114" s="366"/>
      <c r="H114" s="366">
        <v>2</v>
      </c>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366"/>
      <c r="AP114" s="366">
        <v>4</v>
      </c>
      <c r="AQ114" s="366"/>
      <c r="AR114" s="366"/>
      <c r="AS114" s="366"/>
      <c r="AT114" s="366"/>
      <c r="AU114" s="366"/>
      <c r="AV114" s="366"/>
      <c r="AW114" s="366"/>
      <c r="AX114" s="366"/>
      <c r="AY114" s="366"/>
      <c r="AZ114" s="366"/>
      <c r="BA114" s="366"/>
      <c r="BB114" s="366"/>
      <c r="BC114" s="366"/>
      <c r="BD114" s="366"/>
      <c r="BE114" s="366"/>
      <c r="BF114" s="366">
        <v>5</v>
      </c>
      <c r="BG114" s="366"/>
      <c r="BH114" s="366"/>
      <c r="BI114" s="366"/>
      <c r="BJ114" s="366"/>
      <c r="BK114" s="366"/>
      <c r="BL114" s="366"/>
      <c r="BM114" s="366"/>
      <c r="BN114" s="366"/>
      <c r="BO114" s="366"/>
      <c r="BP114" s="366"/>
      <c r="BQ114" s="366"/>
      <c r="BR114" s="366"/>
      <c r="BS114" s="366"/>
      <c r="BT114" s="366"/>
      <c r="BU114" s="366"/>
      <c r="BV114" s="366">
        <v>6</v>
      </c>
      <c r="BW114" s="366"/>
      <c r="BX114" s="366"/>
      <c r="BY114" s="366"/>
      <c r="BZ114" s="366"/>
      <c r="CA114" s="366"/>
      <c r="CB114" s="366"/>
      <c r="CC114" s="366"/>
      <c r="CD114" s="366"/>
      <c r="CE114" s="366"/>
      <c r="CF114" s="366"/>
      <c r="CG114" s="366"/>
      <c r="CH114" s="366"/>
      <c r="CI114" s="366"/>
      <c r="CJ114" s="366"/>
      <c r="CK114" s="366"/>
      <c r="CL114" s="366">
        <v>6</v>
      </c>
      <c r="CM114" s="366"/>
      <c r="CN114" s="366"/>
      <c r="CO114" s="366"/>
      <c r="CP114" s="366"/>
      <c r="CQ114" s="366"/>
      <c r="CR114" s="366"/>
      <c r="CS114" s="366"/>
      <c r="CT114" s="366"/>
      <c r="CU114" s="366"/>
      <c r="CV114" s="366"/>
      <c r="CW114" s="366"/>
      <c r="CX114" s="366"/>
      <c r="CY114" s="366"/>
      <c r="CZ114" s="366"/>
      <c r="DA114" s="366"/>
      <c r="DB114" s="91"/>
    </row>
    <row r="115" spans="1:112" s="7" customFormat="1" ht="17.25" customHeight="1" x14ac:dyDescent="0.2">
      <c r="A115" s="354" t="s">
        <v>37</v>
      </c>
      <c r="B115" s="354"/>
      <c r="C115" s="354"/>
      <c r="D115" s="354"/>
      <c r="E115" s="354"/>
      <c r="F115" s="354"/>
      <c r="G115" s="354"/>
      <c r="H115" s="393" t="s">
        <v>53</v>
      </c>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4">
        <v>8900</v>
      </c>
      <c r="AQ115" s="394"/>
      <c r="AR115" s="394"/>
      <c r="AS115" s="394"/>
      <c r="AT115" s="394"/>
      <c r="AU115" s="394"/>
      <c r="AV115" s="394"/>
      <c r="AW115" s="394"/>
      <c r="AX115" s="394"/>
      <c r="AY115" s="394"/>
      <c r="AZ115" s="394"/>
      <c r="BA115" s="394"/>
      <c r="BB115" s="394"/>
      <c r="BC115" s="394"/>
      <c r="BD115" s="394"/>
      <c r="BE115" s="394"/>
      <c r="BF115" s="395">
        <v>5.4666449999999998</v>
      </c>
      <c r="BG115" s="395"/>
      <c r="BH115" s="395"/>
      <c r="BI115" s="395"/>
      <c r="BJ115" s="395"/>
      <c r="BK115" s="395"/>
      <c r="BL115" s="395"/>
      <c r="BM115" s="395"/>
      <c r="BN115" s="395"/>
      <c r="BO115" s="395"/>
      <c r="BP115" s="395"/>
      <c r="BQ115" s="395"/>
      <c r="BR115" s="395"/>
      <c r="BS115" s="395"/>
      <c r="BT115" s="395"/>
      <c r="BU115" s="395"/>
      <c r="BV115" s="352"/>
      <c r="BW115" s="352"/>
      <c r="BX115" s="352"/>
      <c r="BY115" s="352"/>
      <c r="BZ115" s="352"/>
      <c r="CA115" s="352"/>
      <c r="CB115" s="352"/>
      <c r="CC115" s="352"/>
      <c r="CD115" s="352"/>
      <c r="CE115" s="352"/>
      <c r="CF115" s="352"/>
      <c r="CG115" s="352"/>
      <c r="CH115" s="352"/>
      <c r="CI115" s="352"/>
      <c r="CJ115" s="352"/>
      <c r="CK115" s="352"/>
      <c r="CL115" s="353">
        <f>AP115*BF115</f>
        <v>48653.140500000001</v>
      </c>
      <c r="CM115" s="353"/>
      <c r="CN115" s="353"/>
      <c r="CO115" s="353"/>
      <c r="CP115" s="353"/>
      <c r="CQ115" s="353"/>
      <c r="CR115" s="353"/>
      <c r="CS115" s="353"/>
      <c r="CT115" s="353"/>
      <c r="CU115" s="353"/>
      <c r="CV115" s="353"/>
      <c r="CW115" s="353"/>
      <c r="CX115" s="353"/>
      <c r="CY115" s="353"/>
      <c r="CZ115" s="353"/>
      <c r="DA115" s="353"/>
      <c r="DB115" s="92"/>
    </row>
    <row r="116" spans="1:112" s="7" customFormat="1" ht="29.25" customHeight="1" x14ac:dyDescent="0.2">
      <c r="A116" s="354" t="s">
        <v>39</v>
      </c>
      <c r="B116" s="354"/>
      <c r="C116" s="354"/>
      <c r="D116" s="354"/>
      <c r="E116" s="354"/>
      <c r="F116" s="354"/>
      <c r="G116" s="354"/>
      <c r="H116" s="393" t="s">
        <v>54</v>
      </c>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4">
        <v>273.2</v>
      </c>
      <c r="AQ116" s="394"/>
      <c r="AR116" s="394"/>
      <c r="AS116" s="394"/>
      <c r="AT116" s="394"/>
      <c r="AU116" s="394"/>
      <c r="AV116" s="394"/>
      <c r="AW116" s="394"/>
      <c r="AX116" s="394"/>
      <c r="AY116" s="394"/>
      <c r="AZ116" s="394"/>
      <c r="BA116" s="394"/>
      <c r="BB116" s="394"/>
      <c r="BC116" s="394"/>
      <c r="BD116" s="394"/>
      <c r="BE116" s="394"/>
      <c r="BF116" s="364">
        <v>2792.1297</v>
      </c>
      <c r="BG116" s="364"/>
      <c r="BH116" s="364"/>
      <c r="BI116" s="364"/>
      <c r="BJ116" s="364"/>
      <c r="BK116" s="364"/>
      <c r="BL116" s="364"/>
      <c r="BM116" s="364"/>
      <c r="BN116" s="364"/>
      <c r="BO116" s="364"/>
      <c r="BP116" s="364"/>
      <c r="BQ116" s="364"/>
      <c r="BR116" s="364"/>
      <c r="BS116" s="364"/>
      <c r="BT116" s="364"/>
      <c r="BU116" s="364"/>
      <c r="BV116" s="352"/>
      <c r="BW116" s="352"/>
      <c r="BX116" s="352"/>
      <c r="BY116" s="352"/>
      <c r="BZ116" s="352"/>
      <c r="CA116" s="352"/>
      <c r="CB116" s="352"/>
      <c r="CC116" s="352"/>
      <c r="CD116" s="352"/>
      <c r="CE116" s="352"/>
      <c r="CF116" s="352"/>
      <c r="CG116" s="352"/>
      <c r="CH116" s="352"/>
      <c r="CI116" s="352"/>
      <c r="CJ116" s="352"/>
      <c r="CK116" s="352"/>
      <c r="CL116" s="353">
        <f>AP116*BF116+0.02</f>
        <v>762809.85404000001</v>
      </c>
      <c r="CM116" s="353"/>
      <c r="CN116" s="353"/>
      <c r="CO116" s="353"/>
      <c r="CP116" s="353"/>
      <c r="CQ116" s="353"/>
      <c r="CR116" s="353"/>
      <c r="CS116" s="353"/>
      <c r="CT116" s="353"/>
      <c r="CU116" s="353"/>
      <c r="CV116" s="353"/>
      <c r="CW116" s="353"/>
      <c r="CX116" s="353"/>
      <c r="CY116" s="353"/>
      <c r="CZ116" s="353"/>
      <c r="DA116" s="353"/>
      <c r="DB116" s="92"/>
    </row>
    <row r="117" spans="1:112" s="7" customFormat="1" ht="36" customHeight="1" x14ac:dyDescent="0.2">
      <c r="A117" s="354" t="s">
        <v>41</v>
      </c>
      <c r="B117" s="354"/>
      <c r="C117" s="354"/>
      <c r="D117" s="354"/>
      <c r="E117" s="354"/>
      <c r="F117" s="354"/>
      <c r="G117" s="354"/>
      <c r="H117" s="393" t="s">
        <v>55</v>
      </c>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4">
        <v>293</v>
      </c>
      <c r="AQ117" s="394"/>
      <c r="AR117" s="394"/>
      <c r="AS117" s="394"/>
      <c r="AT117" s="394"/>
      <c r="AU117" s="394"/>
      <c r="AV117" s="394"/>
      <c r="AW117" s="394"/>
      <c r="AX117" s="394"/>
      <c r="AY117" s="394"/>
      <c r="AZ117" s="394"/>
      <c r="BA117" s="394"/>
      <c r="BB117" s="394"/>
      <c r="BC117" s="394"/>
      <c r="BD117" s="394"/>
      <c r="BE117" s="394"/>
      <c r="BF117" s="364">
        <v>15.819929999999999</v>
      </c>
      <c r="BG117" s="364"/>
      <c r="BH117" s="364"/>
      <c r="BI117" s="364"/>
      <c r="BJ117" s="364"/>
      <c r="BK117" s="364"/>
      <c r="BL117" s="364"/>
      <c r="BM117" s="364"/>
      <c r="BN117" s="364"/>
      <c r="BO117" s="364"/>
      <c r="BP117" s="364"/>
      <c r="BQ117" s="364"/>
      <c r="BR117" s="364"/>
      <c r="BS117" s="364"/>
      <c r="BT117" s="364"/>
      <c r="BU117" s="364"/>
      <c r="BV117" s="352"/>
      <c r="BW117" s="352"/>
      <c r="BX117" s="352"/>
      <c r="BY117" s="352"/>
      <c r="BZ117" s="352"/>
      <c r="CA117" s="352"/>
      <c r="CB117" s="352"/>
      <c r="CC117" s="352"/>
      <c r="CD117" s="352"/>
      <c r="CE117" s="352"/>
      <c r="CF117" s="352"/>
      <c r="CG117" s="352"/>
      <c r="CH117" s="352"/>
      <c r="CI117" s="352"/>
      <c r="CJ117" s="352"/>
      <c r="CK117" s="352"/>
      <c r="CL117" s="353">
        <v>27771.97</v>
      </c>
      <c r="CM117" s="353"/>
      <c r="CN117" s="353"/>
      <c r="CO117" s="353"/>
      <c r="CP117" s="353"/>
      <c r="CQ117" s="353"/>
      <c r="CR117" s="353"/>
      <c r="CS117" s="353"/>
      <c r="CT117" s="353"/>
      <c r="CU117" s="353"/>
      <c r="CV117" s="353"/>
      <c r="CW117" s="353"/>
      <c r="CX117" s="353"/>
      <c r="CY117" s="353"/>
      <c r="CZ117" s="353"/>
      <c r="DA117" s="353"/>
      <c r="DB117" s="92"/>
    </row>
    <row r="118" spans="1:112" s="7" customFormat="1" ht="15" customHeight="1" x14ac:dyDescent="0.2">
      <c r="A118" s="354"/>
      <c r="B118" s="354"/>
      <c r="C118" s="354"/>
      <c r="D118" s="354"/>
      <c r="E118" s="354"/>
      <c r="F118" s="354"/>
      <c r="G118" s="354"/>
      <c r="H118" s="345" t="s">
        <v>22</v>
      </c>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7"/>
      <c r="AP118" s="349"/>
      <c r="AQ118" s="349"/>
      <c r="AR118" s="349"/>
      <c r="AS118" s="349"/>
      <c r="AT118" s="349"/>
      <c r="AU118" s="349"/>
      <c r="AV118" s="349"/>
      <c r="AW118" s="349"/>
      <c r="AX118" s="349"/>
      <c r="AY118" s="349"/>
      <c r="AZ118" s="349"/>
      <c r="BA118" s="349"/>
      <c r="BB118" s="349"/>
      <c r="BC118" s="349"/>
      <c r="BD118" s="349"/>
      <c r="BE118" s="349"/>
      <c r="BF118" s="349" t="s">
        <v>23</v>
      </c>
      <c r="BG118" s="349"/>
      <c r="BH118" s="349"/>
      <c r="BI118" s="349"/>
      <c r="BJ118" s="349"/>
      <c r="BK118" s="349"/>
      <c r="BL118" s="349"/>
      <c r="BM118" s="349"/>
      <c r="BN118" s="349"/>
      <c r="BO118" s="349"/>
      <c r="BP118" s="349"/>
      <c r="BQ118" s="349"/>
      <c r="BR118" s="349"/>
      <c r="BS118" s="349"/>
      <c r="BT118" s="349"/>
      <c r="BU118" s="349"/>
      <c r="BV118" s="349" t="s">
        <v>23</v>
      </c>
      <c r="BW118" s="349"/>
      <c r="BX118" s="349"/>
      <c r="BY118" s="349"/>
      <c r="BZ118" s="349"/>
      <c r="CA118" s="349"/>
      <c r="CB118" s="349"/>
      <c r="CC118" s="349"/>
      <c r="CD118" s="349"/>
      <c r="CE118" s="349"/>
      <c r="CF118" s="349"/>
      <c r="CG118" s="349"/>
      <c r="CH118" s="349"/>
      <c r="CI118" s="349"/>
      <c r="CJ118" s="349"/>
      <c r="CK118" s="349"/>
      <c r="CL118" s="396">
        <f>SUM(CL115:DA117)</f>
        <v>839234.96453999996</v>
      </c>
      <c r="CM118" s="396"/>
      <c r="CN118" s="396"/>
      <c r="CO118" s="396"/>
      <c r="CP118" s="396"/>
      <c r="CQ118" s="396"/>
      <c r="CR118" s="396"/>
      <c r="CS118" s="396"/>
      <c r="CT118" s="396"/>
      <c r="CU118" s="396"/>
      <c r="CV118" s="396"/>
      <c r="CW118" s="396"/>
      <c r="CX118" s="396"/>
      <c r="CY118" s="396"/>
      <c r="CZ118" s="396"/>
      <c r="DA118" s="396"/>
      <c r="DB118" s="92"/>
      <c r="DE118" s="78">
        <f>CL118</f>
        <v>839234.96453999996</v>
      </c>
    </row>
    <row r="119" spans="1:112" ht="12" customHeight="1" x14ac:dyDescent="0.2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row>
    <row r="120" spans="1:112" s="4" customFormat="1" ht="14.25" hidden="1" x14ac:dyDescent="0.2">
      <c r="A120" s="365" t="s">
        <v>56</v>
      </c>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5"/>
      <c r="AL120" s="365"/>
      <c r="AM120" s="365"/>
      <c r="AN120" s="365"/>
      <c r="AO120" s="365"/>
      <c r="AP120" s="365"/>
      <c r="AQ120" s="365"/>
      <c r="AR120" s="365"/>
      <c r="AS120" s="365"/>
      <c r="AT120" s="365"/>
      <c r="AU120" s="365"/>
      <c r="AV120" s="365"/>
      <c r="AW120" s="365"/>
      <c r="AX120" s="365"/>
      <c r="AY120" s="365"/>
      <c r="AZ120" s="365"/>
      <c r="BA120" s="365"/>
      <c r="BB120" s="365"/>
      <c r="BC120" s="365"/>
      <c r="BD120" s="365"/>
      <c r="BE120" s="365"/>
      <c r="BF120" s="365"/>
      <c r="BG120" s="365"/>
      <c r="BH120" s="365"/>
      <c r="BI120" s="365"/>
      <c r="BJ120" s="365"/>
      <c r="BK120" s="365"/>
      <c r="BL120" s="365"/>
      <c r="BM120" s="365"/>
      <c r="BN120" s="365"/>
      <c r="BO120" s="365"/>
      <c r="BP120" s="365"/>
      <c r="BQ120" s="365"/>
      <c r="BR120" s="365"/>
      <c r="BS120" s="365"/>
      <c r="BT120" s="365"/>
      <c r="BU120" s="365"/>
      <c r="BV120" s="365"/>
      <c r="BW120" s="365"/>
      <c r="BX120" s="365"/>
      <c r="BY120" s="365"/>
      <c r="BZ120" s="365"/>
      <c r="CA120" s="365"/>
      <c r="CB120" s="365"/>
      <c r="CC120" s="365"/>
      <c r="CD120" s="365"/>
      <c r="CE120" s="365"/>
      <c r="CF120" s="365"/>
      <c r="CG120" s="365"/>
      <c r="CH120" s="365"/>
      <c r="CI120" s="365"/>
      <c r="CJ120" s="365"/>
      <c r="CK120" s="365"/>
      <c r="CL120" s="365"/>
      <c r="CM120" s="365"/>
      <c r="CN120" s="365"/>
      <c r="CO120" s="365"/>
      <c r="CP120" s="365"/>
      <c r="CQ120" s="365"/>
      <c r="CR120" s="365"/>
      <c r="CS120" s="365"/>
      <c r="CT120" s="365"/>
      <c r="CU120" s="365"/>
      <c r="CV120" s="365"/>
      <c r="CW120" s="365"/>
      <c r="CX120" s="365"/>
      <c r="CY120" s="365"/>
      <c r="CZ120" s="365"/>
      <c r="DA120" s="365"/>
      <c r="DB120" s="88"/>
    </row>
    <row r="121" spans="1:112" ht="10.5" hidden="1" customHeight="1" x14ac:dyDescent="0.25">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row>
    <row r="122" spans="1:112" s="5" customFormat="1" ht="45" hidden="1" customHeight="1" x14ac:dyDescent="0.2">
      <c r="A122" s="367" t="s">
        <v>9</v>
      </c>
      <c r="B122" s="368"/>
      <c r="C122" s="368"/>
      <c r="D122" s="368"/>
      <c r="E122" s="368"/>
      <c r="F122" s="368"/>
      <c r="G122" s="369"/>
      <c r="H122" s="367" t="s">
        <v>48</v>
      </c>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c r="AO122" s="368"/>
      <c r="AP122" s="368"/>
      <c r="AQ122" s="368"/>
      <c r="AR122" s="368"/>
      <c r="AS122" s="368"/>
      <c r="AT122" s="368"/>
      <c r="AU122" s="368"/>
      <c r="AV122" s="368"/>
      <c r="AW122" s="368"/>
      <c r="AX122" s="368"/>
      <c r="AY122" s="368"/>
      <c r="AZ122" s="368"/>
      <c r="BA122" s="368"/>
      <c r="BB122" s="368"/>
      <c r="BC122" s="369"/>
      <c r="BD122" s="367" t="s">
        <v>57</v>
      </c>
      <c r="BE122" s="368"/>
      <c r="BF122" s="368"/>
      <c r="BG122" s="368"/>
      <c r="BH122" s="368"/>
      <c r="BI122" s="368"/>
      <c r="BJ122" s="368"/>
      <c r="BK122" s="368"/>
      <c r="BL122" s="368"/>
      <c r="BM122" s="368"/>
      <c r="BN122" s="368"/>
      <c r="BO122" s="368"/>
      <c r="BP122" s="368"/>
      <c r="BQ122" s="368"/>
      <c r="BR122" s="368"/>
      <c r="BS122" s="369"/>
      <c r="BT122" s="367" t="s">
        <v>58</v>
      </c>
      <c r="BU122" s="368"/>
      <c r="BV122" s="368"/>
      <c r="BW122" s="368"/>
      <c r="BX122" s="368"/>
      <c r="BY122" s="368"/>
      <c r="BZ122" s="368"/>
      <c r="CA122" s="368"/>
      <c r="CB122" s="368"/>
      <c r="CC122" s="368"/>
      <c r="CD122" s="368"/>
      <c r="CE122" s="368"/>
      <c r="CF122" s="368"/>
      <c r="CG122" s="368"/>
      <c r="CH122" s="368"/>
      <c r="CI122" s="369"/>
      <c r="CJ122" s="367" t="s">
        <v>59</v>
      </c>
      <c r="CK122" s="368"/>
      <c r="CL122" s="368"/>
      <c r="CM122" s="368"/>
      <c r="CN122" s="368"/>
      <c r="CO122" s="368"/>
      <c r="CP122" s="368"/>
      <c r="CQ122" s="368"/>
      <c r="CR122" s="368"/>
      <c r="CS122" s="368"/>
      <c r="CT122" s="368"/>
      <c r="CU122" s="368"/>
      <c r="CV122" s="368"/>
      <c r="CW122" s="368"/>
      <c r="CX122" s="368"/>
      <c r="CY122" s="368"/>
      <c r="CZ122" s="368"/>
      <c r="DA122" s="369"/>
      <c r="DB122" s="90"/>
    </row>
    <row r="123" spans="1:112" s="6" customFormat="1" ht="12.75" hidden="1" x14ac:dyDescent="0.2">
      <c r="A123" s="366">
        <v>1</v>
      </c>
      <c r="B123" s="366"/>
      <c r="C123" s="366"/>
      <c r="D123" s="366"/>
      <c r="E123" s="366"/>
      <c r="F123" s="366"/>
      <c r="G123" s="366"/>
      <c r="H123" s="366">
        <v>2</v>
      </c>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66"/>
      <c r="AN123" s="366"/>
      <c r="AO123" s="366"/>
      <c r="AP123" s="366"/>
      <c r="AQ123" s="366"/>
      <c r="AR123" s="366"/>
      <c r="AS123" s="366"/>
      <c r="AT123" s="366"/>
      <c r="AU123" s="366"/>
      <c r="AV123" s="366"/>
      <c r="AW123" s="366"/>
      <c r="AX123" s="366"/>
      <c r="AY123" s="366"/>
      <c r="AZ123" s="366"/>
      <c r="BA123" s="366"/>
      <c r="BB123" s="366"/>
      <c r="BC123" s="366"/>
      <c r="BD123" s="366">
        <v>4</v>
      </c>
      <c r="BE123" s="366"/>
      <c r="BF123" s="366"/>
      <c r="BG123" s="366"/>
      <c r="BH123" s="366"/>
      <c r="BI123" s="366"/>
      <c r="BJ123" s="366"/>
      <c r="BK123" s="366"/>
      <c r="BL123" s="366"/>
      <c r="BM123" s="366"/>
      <c r="BN123" s="366"/>
      <c r="BO123" s="366"/>
      <c r="BP123" s="366"/>
      <c r="BQ123" s="366"/>
      <c r="BR123" s="366"/>
      <c r="BS123" s="366"/>
      <c r="BT123" s="366">
        <v>5</v>
      </c>
      <c r="BU123" s="366"/>
      <c r="BV123" s="366"/>
      <c r="BW123" s="366"/>
      <c r="BX123" s="366"/>
      <c r="BY123" s="366"/>
      <c r="BZ123" s="366"/>
      <c r="CA123" s="366"/>
      <c r="CB123" s="366"/>
      <c r="CC123" s="366"/>
      <c r="CD123" s="366"/>
      <c r="CE123" s="366"/>
      <c r="CF123" s="366"/>
      <c r="CG123" s="366"/>
      <c r="CH123" s="366"/>
      <c r="CI123" s="366"/>
      <c r="CJ123" s="366">
        <v>6</v>
      </c>
      <c r="CK123" s="366"/>
      <c r="CL123" s="366"/>
      <c r="CM123" s="366"/>
      <c r="CN123" s="366"/>
      <c r="CO123" s="366"/>
      <c r="CP123" s="366"/>
      <c r="CQ123" s="366"/>
      <c r="CR123" s="366"/>
      <c r="CS123" s="366"/>
      <c r="CT123" s="366"/>
      <c r="CU123" s="366"/>
      <c r="CV123" s="366"/>
      <c r="CW123" s="366"/>
      <c r="CX123" s="366"/>
      <c r="CY123" s="366"/>
      <c r="CZ123" s="366"/>
      <c r="DA123" s="366"/>
      <c r="DB123" s="91"/>
    </row>
    <row r="124" spans="1:112" s="7" customFormat="1" ht="15" hidden="1" customHeight="1" x14ac:dyDescent="0.2">
      <c r="A124" s="354" t="s">
        <v>37</v>
      </c>
      <c r="B124" s="354"/>
      <c r="C124" s="354"/>
      <c r="D124" s="354"/>
      <c r="E124" s="354"/>
      <c r="F124" s="354"/>
      <c r="G124" s="354"/>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389"/>
      <c r="AJ124" s="389"/>
      <c r="AK124" s="389"/>
      <c r="AL124" s="389"/>
      <c r="AM124" s="389"/>
      <c r="AN124" s="389"/>
      <c r="AO124" s="389"/>
      <c r="AP124" s="389"/>
      <c r="AQ124" s="389"/>
      <c r="AR124" s="389"/>
      <c r="AS124" s="389"/>
      <c r="AT124" s="389"/>
      <c r="AU124" s="389"/>
      <c r="AV124" s="389"/>
      <c r="AW124" s="389"/>
      <c r="AX124" s="389"/>
      <c r="AY124" s="389"/>
      <c r="AZ124" s="389"/>
      <c r="BA124" s="389"/>
      <c r="BB124" s="389"/>
      <c r="BC124" s="389"/>
      <c r="BD124" s="349"/>
      <c r="BE124" s="349"/>
      <c r="BF124" s="349"/>
      <c r="BG124" s="349"/>
      <c r="BH124" s="349"/>
      <c r="BI124" s="349"/>
      <c r="BJ124" s="349"/>
      <c r="BK124" s="349"/>
      <c r="BL124" s="349"/>
      <c r="BM124" s="349"/>
      <c r="BN124" s="349"/>
      <c r="BO124" s="349"/>
      <c r="BP124" s="349"/>
      <c r="BQ124" s="349"/>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c r="CZ124" s="349"/>
      <c r="DA124" s="349"/>
      <c r="DB124" s="92"/>
    </row>
    <row r="125" spans="1:112" s="7" customFormat="1" ht="15" hidden="1" customHeight="1" x14ac:dyDescent="0.2">
      <c r="A125" s="354"/>
      <c r="B125" s="354"/>
      <c r="C125" s="354"/>
      <c r="D125" s="354"/>
      <c r="E125" s="354"/>
      <c r="F125" s="354"/>
      <c r="G125" s="354"/>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89"/>
      <c r="AR125" s="389"/>
      <c r="AS125" s="389"/>
      <c r="AT125" s="389"/>
      <c r="AU125" s="389"/>
      <c r="AV125" s="389"/>
      <c r="AW125" s="389"/>
      <c r="AX125" s="389"/>
      <c r="AY125" s="389"/>
      <c r="AZ125" s="389"/>
      <c r="BA125" s="389"/>
      <c r="BB125" s="389"/>
      <c r="BC125" s="38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c r="CZ125" s="349"/>
      <c r="DA125" s="349"/>
      <c r="DB125" s="92"/>
    </row>
    <row r="126" spans="1:112" s="7" customFormat="1" ht="15" hidden="1" customHeight="1" x14ac:dyDescent="0.2">
      <c r="A126" s="354"/>
      <c r="B126" s="354"/>
      <c r="C126" s="354"/>
      <c r="D126" s="354"/>
      <c r="E126" s="354"/>
      <c r="F126" s="354"/>
      <c r="G126" s="354"/>
      <c r="H126" s="346" t="s">
        <v>22</v>
      </c>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7"/>
      <c r="BD126" s="349" t="s">
        <v>23</v>
      </c>
      <c r="BE126" s="349"/>
      <c r="BF126" s="349"/>
      <c r="BG126" s="349"/>
      <c r="BH126" s="349"/>
      <c r="BI126" s="349"/>
      <c r="BJ126" s="349"/>
      <c r="BK126" s="349"/>
      <c r="BL126" s="349"/>
      <c r="BM126" s="349"/>
      <c r="BN126" s="349"/>
      <c r="BO126" s="349"/>
      <c r="BP126" s="349"/>
      <c r="BQ126" s="349"/>
      <c r="BR126" s="349"/>
      <c r="BS126" s="349"/>
      <c r="BT126" s="349" t="s">
        <v>23</v>
      </c>
      <c r="BU126" s="349"/>
      <c r="BV126" s="349"/>
      <c r="BW126" s="349"/>
      <c r="BX126" s="349"/>
      <c r="BY126" s="349"/>
      <c r="BZ126" s="349"/>
      <c r="CA126" s="349"/>
      <c r="CB126" s="349"/>
      <c r="CC126" s="349"/>
      <c r="CD126" s="349"/>
      <c r="CE126" s="349"/>
      <c r="CF126" s="349"/>
      <c r="CG126" s="349"/>
      <c r="CH126" s="349"/>
      <c r="CI126" s="349"/>
      <c r="CJ126" s="349">
        <v>0</v>
      </c>
      <c r="CK126" s="349"/>
      <c r="CL126" s="349"/>
      <c r="CM126" s="349"/>
      <c r="CN126" s="349"/>
      <c r="CO126" s="349"/>
      <c r="CP126" s="349"/>
      <c r="CQ126" s="349"/>
      <c r="CR126" s="349"/>
      <c r="CS126" s="349"/>
      <c r="CT126" s="349"/>
      <c r="CU126" s="349"/>
      <c r="CV126" s="349"/>
      <c r="CW126" s="349"/>
      <c r="CX126" s="349"/>
      <c r="CY126" s="349"/>
      <c r="CZ126" s="349"/>
      <c r="DA126" s="349"/>
      <c r="DB126" s="92"/>
    </row>
    <row r="127" spans="1:112" ht="12" hidden="1" customHeight="1" x14ac:dyDescent="0.2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row>
    <row r="128" spans="1:112" s="4" customFormat="1" ht="14.25" x14ac:dyDescent="0.2">
      <c r="A128" s="380" t="s">
        <v>60</v>
      </c>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0"/>
      <c r="CD128" s="380"/>
      <c r="CE128" s="380"/>
      <c r="CF128" s="380"/>
      <c r="CG128" s="380"/>
      <c r="CH128" s="380"/>
      <c r="CI128" s="380"/>
      <c r="CJ128" s="380"/>
      <c r="CK128" s="380"/>
      <c r="CL128" s="380"/>
      <c r="CM128" s="380"/>
      <c r="CN128" s="380"/>
      <c r="CO128" s="380"/>
      <c r="CP128" s="380"/>
      <c r="CQ128" s="380"/>
      <c r="CR128" s="380"/>
      <c r="CS128" s="380"/>
      <c r="CT128" s="380"/>
      <c r="CU128" s="380"/>
      <c r="CV128" s="380"/>
      <c r="CW128" s="380"/>
      <c r="CX128" s="380"/>
      <c r="CY128" s="380"/>
      <c r="CZ128" s="380"/>
      <c r="DA128" s="380"/>
      <c r="DB128" s="88"/>
      <c r="DH128" s="4">
        <v>244</v>
      </c>
    </row>
    <row r="129" spans="1:111" ht="10.5" customHeight="1" x14ac:dyDescent="0.25">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row>
    <row r="130" spans="1:111" s="5" customFormat="1" ht="45" customHeight="1" x14ac:dyDescent="0.2">
      <c r="A130" s="367" t="s">
        <v>9</v>
      </c>
      <c r="B130" s="368"/>
      <c r="C130" s="368"/>
      <c r="D130" s="368"/>
      <c r="E130" s="368"/>
      <c r="F130" s="368"/>
      <c r="G130" s="369"/>
      <c r="H130" s="367" t="s">
        <v>33</v>
      </c>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8"/>
      <c r="AY130" s="368"/>
      <c r="AZ130" s="368"/>
      <c r="BA130" s="368"/>
      <c r="BB130" s="368"/>
      <c r="BC130" s="369"/>
      <c r="BD130" s="367" t="s">
        <v>61</v>
      </c>
      <c r="BE130" s="368"/>
      <c r="BF130" s="368"/>
      <c r="BG130" s="368"/>
      <c r="BH130" s="368"/>
      <c r="BI130" s="368"/>
      <c r="BJ130" s="368"/>
      <c r="BK130" s="368"/>
      <c r="BL130" s="368"/>
      <c r="BM130" s="368"/>
      <c r="BN130" s="368"/>
      <c r="BO130" s="368"/>
      <c r="BP130" s="368"/>
      <c r="BQ130" s="368"/>
      <c r="BR130" s="368"/>
      <c r="BS130" s="369"/>
      <c r="BT130" s="367" t="s">
        <v>62</v>
      </c>
      <c r="BU130" s="368"/>
      <c r="BV130" s="368"/>
      <c r="BW130" s="368"/>
      <c r="BX130" s="368"/>
      <c r="BY130" s="368"/>
      <c r="BZ130" s="368"/>
      <c r="CA130" s="368"/>
      <c r="CB130" s="368"/>
      <c r="CC130" s="368"/>
      <c r="CD130" s="368"/>
      <c r="CE130" s="368"/>
      <c r="CF130" s="368"/>
      <c r="CG130" s="368"/>
      <c r="CH130" s="368"/>
      <c r="CI130" s="369"/>
      <c r="CJ130" s="367" t="s">
        <v>63</v>
      </c>
      <c r="CK130" s="368"/>
      <c r="CL130" s="368"/>
      <c r="CM130" s="368"/>
      <c r="CN130" s="368"/>
      <c r="CO130" s="368"/>
      <c r="CP130" s="368"/>
      <c r="CQ130" s="368"/>
      <c r="CR130" s="368"/>
      <c r="CS130" s="368"/>
      <c r="CT130" s="368"/>
      <c r="CU130" s="368"/>
      <c r="CV130" s="368"/>
      <c r="CW130" s="368"/>
      <c r="CX130" s="368"/>
      <c r="CY130" s="368"/>
      <c r="CZ130" s="368"/>
      <c r="DA130" s="369"/>
      <c r="DB130" s="90"/>
    </row>
    <row r="131" spans="1:111" s="6" customFormat="1" ht="12.75" x14ac:dyDescent="0.2">
      <c r="A131" s="366">
        <v>1</v>
      </c>
      <c r="B131" s="366"/>
      <c r="C131" s="366"/>
      <c r="D131" s="366"/>
      <c r="E131" s="366"/>
      <c r="F131" s="366"/>
      <c r="G131" s="366"/>
      <c r="H131" s="366">
        <v>2</v>
      </c>
      <c r="I131" s="366"/>
      <c r="J131" s="366"/>
      <c r="K131" s="366"/>
      <c r="L131" s="366"/>
      <c r="M131" s="366"/>
      <c r="N131" s="366"/>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v>3</v>
      </c>
      <c r="BE131" s="366"/>
      <c r="BF131" s="366"/>
      <c r="BG131" s="366"/>
      <c r="BH131" s="366"/>
      <c r="BI131" s="366"/>
      <c r="BJ131" s="366"/>
      <c r="BK131" s="366"/>
      <c r="BL131" s="366"/>
      <c r="BM131" s="366"/>
      <c r="BN131" s="366"/>
      <c r="BO131" s="366"/>
      <c r="BP131" s="366"/>
      <c r="BQ131" s="366"/>
      <c r="BR131" s="366"/>
      <c r="BS131" s="366"/>
      <c r="BT131" s="366">
        <v>4</v>
      </c>
      <c r="BU131" s="366"/>
      <c r="BV131" s="366"/>
      <c r="BW131" s="366"/>
      <c r="BX131" s="366"/>
      <c r="BY131" s="366"/>
      <c r="BZ131" s="366"/>
      <c r="CA131" s="366"/>
      <c r="CB131" s="366"/>
      <c r="CC131" s="366"/>
      <c r="CD131" s="366"/>
      <c r="CE131" s="366"/>
      <c r="CF131" s="366"/>
      <c r="CG131" s="366"/>
      <c r="CH131" s="366"/>
      <c r="CI131" s="366"/>
      <c r="CJ131" s="366">
        <v>5</v>
      </c>
      <c r="CK131" s="366"/>
      <c r="CL131" s="366"/>
      <c r="CM131" s="366"/>
      <c r="CN131" s="366"/>
      <c r="CO131" s="366"/>
      <c r="CP131" s="366"/>
      <c r="CQ131" s="366"/>
      <c r="CR131" s="366"/>
      <c r="CS131" s="366"/>
      <c r="CT131" s="366"/>
      <c r="CU131" s="366"/>
      <c r="CV131" s="366"/>
      <c r="CW131" s="366"/>
      <c r="CX131" s="366"/>
      <c r="CY131" s="366"/>
      <c r="CZ131" s="366"/>
      <c r="DA131" s="366"/>
      <c r="DB131" s="91"/>
    </row>
    <row r="132" spans="1:111" s="7" customFormat="1" ht="36.75" customHeight="1" x14ac:dyDescent="0.2">
      <c r="A132" s="354" t="s">
        <v>37</v>
      </c>
      <c r="B132" s="354"/>
      <c r="C132" s="354"/>
      <c r="D132" s="354"/>
      <c r="E132" s="354"/>
      <c r="F132" s="354"/>
      <c r="G132" s="354"/>
      <c r="H132" s="361" t="s">
        <v>64</v>
      </c>
      <c r="I132" s="361"/>
      <c r="J132" s="361"/>
      <c r="K132" s="361"/>
      <c r="L132" s="361"/>
      <c r="M132" s="361"/>
      <c r="N132" s="361"/>
      <c r="O132" s="361"/>
      <c r="P132" s="361"/>
      <c r="Q132" s="361"/>
      <c r="R132" s="361"/>
      <c r="S132" s="361"/>
      <c r="T132" s="361"/>
      <c r="U132" s="361"/>
      <c r="V132" s="361"/>
      <c r="W132" s="361"/>
      <c r="X132" s="361"/>
      <c r="Y132" s="361"/>
      <c r="Z132" s="361"/>
      <c r="AA132" s="361"/>
      <c r="AB132" s="361"/>
      <c r="AC132" s="361"/>
      <c r="AD132" s="361"/>
      <c r="AE132" s="361"/>
      <c r="AF132" s="361"/>
      <c r="AG132" s="361"/>
      <c r="AH132" s="361"/>
      <c r="AI132" s="361"/>
      <c r="AJ132" s="361"/>
      <c r="AK132" s="361"/>
      <c r="AL132" s="361"/>
      <c r="AM132" s="361"/>
      <c r="AN132" s="361"/>
      <c r="AO132" s="361"/>
      <c r="AP132" s="361"/>
      <c r="AQ132" s="361"/>
      <c r="AR132" s="361"/>
      <c r="AS132" s="361"/>
      <c r="AT132" s="361"/>
      <c r="AU132" s="361"/>
      <c r="AV132" s="361"/>
      <c r="AW132" s="361"/>
      <c r="AX132" s="361"/>
      <c r="AY132" s="361"/>
      <c r="AZ132" s="361"/>
      <c r="BA132" s="361"/>
      <c r="BB132" s="361"/>
      <c r="BC132" s="361"/>
      <c r="BD132" s="352"/>
      <c r="BE132" s="352"/>
      <c r="BF132" s="352"/>
      <c r="BG132" s="352"/>
      <c r="BH132" s="352"/>
      <c r="BI132" s="352"/>
      <c r="BJ132" s="352"/>
      <c r="BK132" s="352"/>
      <c r="BL132" s="352"/>
      <c r="BM132" s="352"/>
      <c r="BN132" s="352"/>
      <c r="BO132" s="352"/>
      <c r="BP132" s="352"/>
      <c r="BQ132" s="352"/>
      <c r="BR132" s="352"/>
      <c r="BS132" s="352"/>
      <c r="BT132" s="352"/>
      <c r="BU132" s="352"/>
      <c r="BV132" s="352"/>
      <c r="BW132" s="352"/>
      <c r="BX132" s="352"/>
      <c r="BY132" s="352"/>
      <c r="BZ132" s="352"/>
      <c r="CA132" s="352"/>
      <c r="CB132" s="352"/>
      <c r="CC132" s="352"/>
      <c r="CD132" s="352"/>
      <c r="CE132" s="352"/>
      <c r="CF132" s="352"/>
      <c r="CG132" s="352"/>
      <c r="CH132" s="352"/>
      <c r="CI132" s="352"/>
      <c r="CJ132" s="353">
        <v>22786.44</v>
      </c>
      <c r="CK132" s="353"/>
      <c r="CL132" s="353"/>
      <c r="CM132" s="353"/>
      <c r="CN132" s="353"/>
      <c r="CO132" s="353"/>
      <c r="CP132" s="353"/>
      <c r="CQ132" s="353"/>
      <c r="CR132" s="353"/>
      <c r="CS132" s="353"/>
      <c r="CT132" s="353"/>
      <c r="CU132" s="353"/>
      <c r="CV132" s="353"/>
      <c r="CW132" s="353"/>
      <c r="CX132" s="353"/>
      <c r="CY132" s="353"/>
      <c r="CZ132" s="353"/>
      <c r="DA132" s="353"/>
      <c r="DB132" s="92"/>
    </row>
    <row r="133" spans="1:111" s="7" customFormat="1" ht="36.75" customHeight="1" x14ac:dyDescent="0.2">
      <c r="A133" s="354" t="s">
        <v>39</v>
      </c>
      <c r="B133" s="354"/>
      <c r="C133" s="354"/>
      <c r="D133" s="354"/>
      <c r="E133" s="354"/>
      <c r="F133" s="354"/>
      <c r="G133" s="354"/>
      <c r="H133" s="361" t="s">
        <v>370</v>
      </c>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K133" s="361"/>
      <c r="AL133" s="361"/>
      <c r="AM133" s="361"/>
      <c r="AN133" s="361"/>
      <c r="AO133" s="361"/>
      <c r="AP133" s="361"/>
      <c r="AQ133" s="361"/>
      <c r="AR133" s="361"/>
      <c r="AS133" s="361"/>
      <c r="AT133" s="361"/>
      <c r="AU133" s="361"/>
      <c r="AV133" s="361"/>
      <c r="AW133" s="361"/>
      <c r="AX133" s="361"/>
      <c r="AY133" s="361"/>
      <c r="AZ133" s="361"/>
      <c r="BA133" s="361"/>
      <c r="BB133" s="361"/>
      <c r="BC133" s="361"/>
      <c r="BD133" s="352"/>
      <c r="BE133" s="352"/>
      <c r="BF133" s="352"/>
      <c r="BG133" s="352"/>
      <c r="BH133" s="352"/>
      <c r="BI133" s="352"/>
      <c r="BJ133" s="352"/>
      <c r="BK133" s="352"/>
      <c r="BL133" s="352"/>
      <c r="BM133" s="352"/>
      <c r="BN133" s="352"/>
      <c r="BO133" s="352"/>
      <c r="BP133" s="352"/>
      <c r="BQ133" s="352"/>
      <c r="BR133" s="352"/>
      <c r="BS133" s="352"/>
      <c r="BT133" s="352"/>
      <c r="BU133" s="352"/>
      <c r="BV133" s="352"/>
      <c r="BW133" s="352"/>
      <c r="BX133" s="352"/>
      <c r="BY133" s="352"/>
      <c r="BZ133" s="352"/>
      <c r="CA133" s="352"/>
      <c r="CB133" s="352"/>
      <c r="CC133" s="352"/>
      <c r="CD133" s="352"/>
      <c r="CE133" s="352"/>
      <c r="CF133" s="352"/>
      <c r="CG133" s="352"/>
      <c r="CH133" s="352"/>
      <c r="CI133" s="352"/>
      <c r="CJ133" s="353">
        <v>65000</v>
      </c>
      <c r="CK133" s="353"/>
      <c r="CL133" s="353"/>
      <c r="CM133" s="353"/>
      <c r="CN133" s="353"/>
      <c r="CO133" s="353"/>
      <c r="CP133" s="353"/>
      <c r="CQ133" s="353"/>
      <c r="CR133" s="353"/>
      <c r="CS133" s="353"/>
      <c r="CT133" s="353"/>
      <c r="CU133" s="353"/>
      <c r="CV133" s="353"/>
      <c r="CW133" s="353"/>
      <c r="CX133" s="353"/>
      <c r="CY133" s="353"/>
      <c r="CZ133" s="353"/>
      <c r="DA133" s="353"/>
      <c r="DB133" s="92"/>
    </row>
    <row r="134" spans="1:111" s="7" customFormat="1" ht="42.75" customHeight="1" x14ac:dyDescent="0.2">
      <c r="A134" s="354" t="s">
        <v>41</v>
      </c>
      <c r="B134" s="354"/>
      <c r="C134" s="354"/>
      <c r="D134" s="354"/>
      <c r="E134" s="354"/>
      <c r="F134" s="354"/>
      <c r="G134" s="354"/>
      <c r="H134" s="361" t="s">
        <v>371</v>
      </c>
      <c r="I134" s="361"/>
      <c r="J134" s="361"/>
      <c r="K134" s="361"/>
      <c r="L134" s="361"/>
      <c r="M134" s="361"/>
      <c r="N134" s="361"/>
      <c r="O134" s="361"/>
      <c r="P134" s="361"/>
      <c r="Q134" s="361"/>
      <c r="R134" s="361"/>
      <c r="S134" s="361"/>
      <c r="T134" s="361"/>
      <c r="U134" s="361"/>
      <c r="V134" s="361"/>
      <c r="W134" s="361"/>
      <c r="X134" s="361"/>
      <c r="Y134" s="361"/>
      <c r="Z134" s="361"/>
      <c r="AA134" s="361"/>
      <c r="AB134" s="361"/>
      <c r="AC134" s="361"/>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1"/>
      <c r="AY134" s="361"/>
      <c r="AZ134" s="361"/>
      <c r="BA134" s="361"/>
      <c r="BB134" s="361"/>
      <c r="BC134" s="361"/>
      <c r="BD134" s="352"/>
      <c r="BE134" s="352"/>
      <c r="BF134" s="352"/>
      <c r="BG134" s="352"/>
      <c r="BH134" s="352"/>
      <c r="BI134" s="352"/>
      <c r="BJ134" s="352"/>
      <c r="BK134" s="352"/>
      <c r="BL134" s="352"/>
      <c r="BM134" s="352"/>
      <c r="BN134" s="352"/>
      <c r="BO134" s="352"/>
      <c r="BP134" s="352"/>
      <c r="BQ134" s="352"/>
      <c r="BR134" s="352"/>
      <c r="BS134" s="352"/>
      <c r="BT134" s="352"/>
      <c r="BU134" s="352"/>
      <c r="BV134" s="352"/>
      <c r="BW134" s="352"/>
      <c r="BX134" s="352"/>
      <c r="BY134" s="352"/>
      <c r="BZ134" s="352"/>
      <c r="CA134" s="352"/>
      <c r="CB134" s="352"/>
      <c r="CC134" s="352"/>
      <c r="CD134" s="352"/>
      <c r="CE134" s="352"/>
      <c r="CF134" s="352"/>
      <c r="CG134" s="352"/>
      <c r="CH134" s="352"/>
      <c r="CI134" s="352"/>
      <c r="CJ134" s="353">
        <v>31874.38</v>
      </c>
      <c r="CK134" s="353"/>
      <c r="CL134" s="353"/>
      <c r="CM134" s="353"/>
      <c r="CN134" s="353"/>
      <c r="CO134" s="353"/>
      <c r="CP134" s="353"/>
      <c r="CQ134" s="353"/>
      <c r="CR134" s="353"/>
      <c r="CS134" s="353"/>
      <c r="CT134" s="353"/>
      <c r="CU134" s="353"/>
      <c r="CV134" s="353"/>
      <c r="CW134" s="353"/>
      <c r="CX134" s="353"/>
      <c r="CY134" s="353"/>
      <c r="CZ134" s="353"/>
      <c r="DA134" s="353"/>
      <c r="DB134" s="92"/>
    </row>
    <row r="135" spans="1:111" s="7" customFormat="1" ht="39.75" customHeight="1" x14ac:dyDescent="0.2">
      <c r="A135" s="354" t="s">
        <v>65</v>
      </c>
      <c r="B135" s="354"/>
      <c r="C135" s="354"/>
      <c r="D135" s="354"/>
      <c r="E135" s="354"/>
      <c r="F135" s="354"/>
      <c r="G135" s="354"/>
      <c r="H135" s="361" t="s">
        <v>380</v>
      </c>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1"/>
      <c r="AY135" s="361"/>
      <c r="AZ135" s="361"/>
      <c r="BA135" s="361"/>
      <c r="BB135" s="361"/>
      <c r="BC135" s="361"/>
      <c r="BD135" s="352"/>
      <c r="BE135" s="352"/>
      <c r="BF135" s="352"/>
      <c r="BG135" s="352"/>
      <c r="BH135" s="352"/>
      <c r="BI135" s="352"/>
      <c r="BJ135" s="352"/>
      <c r="BK135" s="352"/>
      <c r="BL135" s="352"/>
      <c r="BM135" s="352"/>
      <c r="BN135" s="352"/>
      <c r="BO135" s="352"/>
      <c r="BP135" s="352"/>
      <c r="BQ135" s="352"/>
      <c r="BR135" s="352"/>
      <c r="BS135" s="352"/>
      <c r="BT135" s="352"/>
      <c r="BU135" s="352"/>
      <c r="BV135" s="352"/>
      <c r="BW135" s="352"/>
      <c r="BX135" s="352"/>
      <c r="BY135" s="352"/>
      <c r="BZ135" s="352"/>
      <c r="CA135" s="352"/>
      <c r="CB135" s="352"/>
      <c r="CC135" s="352"/>
      <c r="CD135" s="352"/>
      <c r="CE135" s="352"/>
      <c r="CF135" s="352"/>
      <c r="CG135" s="352"/>
      <c r="CH135" s="352"/>
      <c r="CI135" s="352"/>
      <c r="CJ135" s="353">
        <v>200000</v>
      </c>
      <c r="CK135" s="353"/>
      <c r="CL135" s="353"/>
      <c r="CM135" s="353"/>
      <c r="CN135" s="353"/>
      <c r="CO135" s="353"/>
      <c r="CP135" s="353"/>
      <c r="CQ135" s="353"/>
      <c r="CR135" s="353"/>
      <c r="CS135" s="353"/>
      <c r="CT135" s="353"/>
      <c r="CU135" s="353"/>
      <c r="CV135" s="353"/>
      <c r="CW135" s="353"/>
      <c r="CX135" s="353"/>
      <c r="CY135" s="353"/>
      <c r="CZ135" s="353"/>
      <c r="DA135" s="353"/>
      <c r="DB135" s="92"/>
    </row>
    <row r="136" spans="1:111" s="7" customFormat="1" ht="15" customHeight="1" x14ac:dyDescent="0.2">
      <c r="A136" s="354"/>
      <c r="B136" s="354"/>
      <c r="C136" s="354"/>
      <c r="D136" s="354"/>
      <c r="E136" s="354"/>
      <c r="F136" s="354"/>
      <c r="G136" s="354"/>
      <c r="H136" s="346" t="s">
        <v>22</v>
      </c>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7"/>
      <c r="BD136" s="349" t="s">
        <v>23</v>
      </c>
      <c r="BE136" s="349"/>
      <c r="BF136" s="349"/>
      <c r="BG136" s="349"/>
      <c r="BH136" s="349"/>
      <c r="BI136" s="349"/>
      <c r="BJ136" s="349"/>
      <c r="BK136" s="349"/>
      <c r="BL136" s="349"/>
      <c r="BM136" s="349"/>
      <c r="BN136" s="349"/>
      <c r="BO136" s="349"/>
      <c r="BP136" s="349"/>
      <c r="BQ136" s="349"/>
      <c r="BR136" s="349"/>
      <c r="BS136" s="349"/>
      <c r="BT136" s="349" t="s">
        <v>23</v>
      </c>
      <c r="BU136" s="349"/>
      <c r="BV136" s="349"/>
      <c r="BW136" s="349"/>
      <c r="BX136" s="349"/>
      <c r="BY136" s="349"/>
      <c r="BZ136" s="349"/>
      <c r="CA136" s="349"/>
      <c r="CB136" s="349"/>
      <c r="CC136" s="349"/>
      <c r="CD136" s="349"/>
      <c r="CE136" s="349"/>
      <c r="CF136" s="349"/>
      <c r="CG136" s="349"/>
      <c r="CH136" s="349"/>
      <c r="CI136" s="349"/>
      <c r="CJ136" s="396">
        <f>SUM(CJ132:DA135)</f>
        <v>319660.82</v>
      </c>
      <c r="CK136" s="396"/>
      <c r="CL136" s="396"/>
      <c r="CM136" s="396"/>
      <c r="CN136" s="396"/>
      <c r="CO136" s="396"/>
      <c r="CP136" s="396"/>
      <c r="CQ136" s="396"/>
      <c r="CR136" s="396"/>
      <c r="CS136" s="396"/>
      <c r="CT136" s="396"/>
      <c r="CU136" s="396"/>
      <c r="CV136" s="396"/>
      <c r="CW136" s="396"/>
      <c r="CX136" s="396"/>
      <c r="CY136" s="396"/>
      <c r="CZ136" s="396"/>
      <c r="DA136" s="396"/>
      <c r="DB136" s="92"/>
      <c r="DE136" s="78">
        <f>CJ136</f>
        <v>319660.82</v>
      </c>
    </row>
    <row r="137" spans="1:111" ht="12" customHeight="1" x14ac:dyDescent="0.2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row>
    <row r="138" spans="1:111" s="4" customFormat="1" ht="14.25" x14ac:dyDescent="0.2">
      <c r="A138" s="380" t="s">
        <v>68</v>
      </c>
      <c r="B138" s="380"/>
      <c r="C138" s="380"/>
      <c r="D138" s="380"/>
      <c r="E138" s="380"/>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0"/>
      <c r="BM138" s="380"/>
      <c r="BN138" s="380"/>
      <c r="BO138" s="380"/>
      <c r="BP138" s="380"/>
      <c r="BQ138" s="380"/>
      <c r="BR138" s="380"/>
      <c r="BS138" s="380"/>
      <c r="BT138" s="380"/>
      <c r="BU138" s="380"/>
      <c r="BV138" s="380"/>
      <c r="BW138" s="380"/>
      <c r="BX138" s="380"/>
      <c r="BY138" s="380"/>
      <c r="BZ138" s="380"/>
      <c r="CA138" s="380"/>
      <c r="CB138" s="380"/>
      <c r="CC138" s="380"/>
      <c r="CD138" s="380"/>
      <c r="CE138" s="380"/>
      <c r="CF138" s="380"/>
      <c r="CG138" s="380"/>
      <c r="CH138" s="380"/>
      <c r="CI138" s="380"/>
      <c r="CJ138" s="380"/>
      <c r="CK138" s="380"/>
      <c r="CL138" s="380"/>
      <c r="CM138" s="380"/>
      <c r="CN138" s="380"/>
      <c r="CO138" s="380"/>
      <c r="CP138" s="380"/>
      <c r="CQ138" s="380"/>
      <c r="CR138" s="380"/>
      <c r="CS138" s="380"/>
      <c r="CT138" s="380"/>
      <c r="CU138" s="380"/>
      <c r="CV138" s="380"/>
      <c r="CW138" s="380"/>
      <c r="CX138" s="380"/>
      <c r="CY138" s="380"/>
      <c r="CZ138" s="380"/>
      <c r="DA138" s="380"/>
      <c r="DB138" s="88"/>
      <c r="DG138" s="4">
        <v>244</v>
      </c>
    </row>
    <row r="139" spans="1:111" ht="10.5" customHeight="1" x14ac:dyDescent="0.2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row>
    <row r="140" spans="1:111" ht="30" customHeight="1" x14ac:dyDescent="0.25">
      <c r="A140" s="367" t="s">
        <v>9</v>
      </c>
      <c r="B140" s="368"/>
      <c r="C140" s="368"/>
      <c r="D140" s="368"/>
      <c r="E140" s="368"/>
      <c r="F140" s="368"/>
      <c r="G140" s="369"/>
      <c r="H140" s="367" t="s">
        <v>33</v>
      </c>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368"/>
      <c r="BA140" s="368"/>
      <c r="BB140" s="368"/>
      <c r="BC140" s="368"/>
      <c r="BD140" s="368"/>
      <c r="BE140" s="368"/>
      <c r="BF140" s="368"/>
      <c r="BG140" s="368"/>
      <c r="BH140" s="368"/>
      <c r="BI140" s="368"/>
      <c r="BJ140" s="368"/>
      <c r="BK140" s="368"/>
      <c r="BL140" s="368"/>
      <c r="BM140" s="368"/>
      <c r="BN140" s="368"/>
      <c r="BO140" s="368"/>
      <c r="BP140" s="368"/>
      <c r="BQ140" s="368"/>
      <c r="BR140" s="368"/>
      <c r="BS140" s="369"/>
      <c r="BT140" s="367" t="s">
        <v>69</v>
      </c>
      <c r="BU140" s="368"/>
      <c r="BV140" s="368"/>
      <c r="BW140" s="368"/>
      <c r="BX140" s="368"/>
      <c r="BY140" s="368"/>
      <c r="BZ140" s="368"/>
      <c r="CA140" s="368"/>
      <c r="CB140" s="368"/>
      <c r="CC140" s="368"/>
      <c r="CD140" s="368"/>
      <c r="CE140" s="368"/>
      <c r="CF140" s="368"/>
      <c r="CG140" s="368"/>
      <c r="CH140" s="368"/>
      <c r="CI140" s="369"/>
      <c r="CJ140" s="367" t="s">
        <v>70</v>
      </c>
      <c r="CK140" s="368"/>
      <c r="CL140" s="368"/>
      <c r="CM140" s="368"/>
      <c r="CN140" s="368"/>
      <c r="CO140" s="368"/>
      <c r="CP140" s="368"/>
      <c r="CQ140" s="368"/>
      <c r="CR140" s="368"/>
      <c r="CS140" s="368"/>
      <c r="CT140" s="368"/>
      <c r="CU140" s="368"/>
      <c r="CV140" s="368"/>
      <c r="CW140" s="368"/>
      <c r="CX140" s="368"/>
      <c r="CY140" s="368"/>
      <c r="CZ140" s="368"/>
      <c r="DA140" s="369"/>
      <c r="DB140" s="89"/>
    </row>
    <row r="141" spans="1:111" s="1" customFormat="1" ht="12.75" x14ac:dyDescent="0.2">
      <c r="A141" s="366">
        <v>1</v>
      </c>
      <c r="B141" s="366"/>
      <c r="C141" s="366"/>
      <c r="D141" s="366"/>
      <c r="E141" s="366"/>
      <c r="F141" s="366"/>
      <c r="G141" s="366"/>
      <c r="H141" s="366">
        <v>2</v>
      </c>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366"/>
      <c r="BL141" s="366"/>
      <c r="BM141" s="366"/>
      <c r="BN141" s="366"/>
      <c r="BO141" s="366"/>
      <c r="BP141" s="366"/>
      <c r="BQ141" s="366"/>
      <c r="BR141" s="366"/>
      <c r="BS141" s="366"/>
      <c r="BT141" s="366">
        <v>3</v>
      </c>
      <c r="BU141" s="366"/>
      <c r="BV141" s="366"/>
      <c r="BW141" s="366"/>
      <c r="BX141" s="366"/>
      <c r="BY141" s="366"/>
      <c r="BZ141" s="366"/>
      <c r="CA141" s="366"/>
      <c r="CB141" s="366"/>
      <c r="CC141" s="366"/>
      <c r="CD141" s="366"/>
      <c r="CE141" s="366"/>
      <c r="CF141" s="366"/>
      <c r="CG141" s="366"/>
      <c r="CH141" s="366"/>
      <c r="CI141" s="366"/>
      <c r="CJ141" s="366">
        <v>4</v>
      </c>
      <c r="CK141" s="366"/>
      <c r="CL141" s="366"/>
      <c r="CM141" s="366"/>
      <c r="CN141" s="366"/>
      <c r="CO141" s="366"/>
      <c r="CP141" s="366"/>
      <c r="CQ141" s="366"/>
      <c r="CR141" s="366"/>
      <c r="CS141" s="366"/>
      <c r="CT141" s="366"/>
      <c r="CU141" s="366"/>
      <c r="CV141" s="366"/>
      <c r="CW141" s="366"/>
      <c r="CX141" s="366"/>
      <c r="CY141" s="366"/>
      <c r="CZ141" s="366"/>
      <c r="DA141" s="366"/>
      <c r="DB141" s="93"/>
    </row>
    <row r="142" spans="1:111" ht="20.25" customHeight="1" x14ac:dyDescent="0.25">
      <c r="A142" s="397" t="s">
        <v>37</v>
      </c>
      <c r="B142" s="398"/>
      <c r="C142" s="398"/>
      <c r="D142" s="398"/>
      <c r="E142" s="398"/>
      <c r="F142" s="398"/>
      <c r="G142" s="399"/>
      <c r="H142" s="400" t="s">
        <v>67</v>
      </c>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401"/>
      <c r="AH142" s="401"/>
      <c r="AI142" s="401"/>
      <c r="AJ142" s="401"/>
      <c r="AK142" s="401"/>
      <c r="AL142" s="401"/>
      <c r="AM142" s="401"/>
      <c r="AN142" s="401"/>
      <c r="AO142" s="401"/>
      <c r="AP142" s="401"/>
      <c r="AQ142" s="401"/>
      <c r="AR142" s="401"/>
      <c r="AS142" s="401"/>
      <c r="AT142" s="401"/>
      <c r="AU142" s="401"/>
      <c r="AV142" s="401"/>
      <c r="AW142" s="401"/>
      <c r="AX142" s="401"/>
      <c r="AY142" s="401"/>
      <c r="AZ142" s="401"/>
      <c r="BA142" s="401"/>
      <c r="BB142" s="401"/>
      <c r="BC142" s="401"/>
      <c r="BD142" s="401"/>
      <c r="BE142" s="401"/>
      <c r="BF142" s="401"/>
      <c r="BG142" s="401"/>
      <c r="BH142" s="401"/>
      <c r="BI142" s="401"/>
      <c r="BJ142" s="401"/>
      <c r="BK142" s="401"/>
      <c r="BL142" s="401"/>
      <c r="BM142" s="401"/>
      <c r="BN142" s="401"/>
      <c r="BO142" s="401"/>
      <c r="BP142" s="401"/>
      <c r="BQ142" s="401"/>
      <c r="BR142" s="401"/>
      <c r="BS142" s="402"/>
      <c r="BT142" s="403"/>
      <c r="BU142" s="343"/>
      <c r="BV142" s="343"/>
      <c r="BW142" s="343"/>
      <c r="BX142" s="343"/>
      <c r="BY142" s="343"/>
      <c r="BZ142" s="343"/>
      <c r="CA142" s="343"/>
      <c r="CB142" s="343"/>
      <c r="CC142" s="343"/>
      <c r="CD142" s="343"/>
      <c r="CE142" s="343"/>
      <c r="CF142" s="343"/>
      <c r="CG142" s="343"/>
      <c r="CH142" s="343"/>
      <c r="CI142" s="344"/>
      <c r="CJ142" s="342">
        <v>42886.15</v>
      </c>
      <c r="CK142" s="362"/>
      <c r="CL142" s="362"/>
      <c r="CM142" s="362"/>
      <c r="CN142" s="362"/>
      <c r="CO142" s="362"/>
      <c r="CP142" s="362"/>
      <c r="CQ142" s="362"/>
      <c r="CR142" s="362"/>
      <c r="CS142" s="362"/>
      <c r="CT142" s="362"/>
      <c r="CU142" s="362"/>
      <c r="CV142" s="362"/>
      <c r="CW142" s="362"/>
      <c r="CX142" s="362"/>
      <c r="CY142" s="362"/>
      <c r="CZ142" s="362"/>
      <c r="DA142" s="363"/>
      <c r="DB142" s="89"/>
    </row>
    <row r="143" spans="1:111" ht="31.5" customHeight="1" x14ac:dyDescent="0.25">
      <c r="A143" s="354" t="s">
        <v>39</v>
      </c>
      <c r="B143" s="354"/>
      <c r="C143" s="354"/>
      <c r="D143" s="354"/>
      <c r="E143" s="354"/>
      <c r="F143" s="354"/>
      <c r="G143" s="354"/>
      <c r="H143" s="400" t="s">
        <v>367</v>
      </c>
      <c r="I143" s="401"/>
      <c r="J143" s="401"/>
      <c r="K143" s="401"/>
      <c r="L143" s="401"/>
      <c r="M143" s="401"/>
      <c r="N143" s="401"/>
      <c r="O143" s="401"/>
      <c r="P143" s="401"/>
      <c r="Q143" s="401"/>
      <c r="R143" s="401"/>
      <c r="S143" s="401"/>
      <c r="T143" s="401"/>
      <c r="U143" s="401"/>
      <c r="V143" s="401"/>
      <c r="W143" s="401"/>
      <c r="X143" s="401"/>
      <c r="Y143" s="401"/>
      <c r="Z143" s="401"/>
      <c r="AA143" s="401"/>
      <c r="AB143" s="401"/>
      <c r="AC143" s="401"/>
      <c r="AD143" s="401"/>
      <c r="AE143" s="401"/>
      <c r="AF143" s="401"/>
      <c r="AG143" s="401"/>
      <c r="AH143" s="401"/>
      <c r="AI143" s="401"/>
      <c r="AJ143" s="401"/>
      <c r="AK143" s="401"/>
      <c r="AL143" s="401"/>
      <c r="AM143" s="401"/>
      <c r="AN143" s="401"/>
      <c r="AO143" s="401"/>
      <c r="AP143" s="401"/>
      <c r="AQ143" s="401"/>
      <c r="AR143" s="401"/>
      <c r="AS143" s="401"/>
      <c r="AT143" s="401"/>
      <c r="AU143" s="401"/>
      <c r="AV143" s="401"/>
      <c r="AW143" s="401"/>
      <c r="AX143" s="401"/>
      <c r="AY143" s="401"/>
      <c r="AZ143" s="401"/>
      <c r="BA143" s="401"/>
      <c r="BB143" s="401"/>
      <c r="BC143" s="401"/>
      <c r="BD143" s="401"/>
      <c r="BE143" s="401"/>
      <c r="BF143" s="401"/>
      <c r="BG143" s="401"/>
      <c r="BH143" s="401"/>
      <c r="BI143" s="401"/>
      <c r="BJ143" s="401"/>
      <c r="BK143" s="401"/>
      <c r="BL143" s="401"/>
      <c r="BM143" s="401"/>
      <c r="BN143" s="401"/>
      <c r="BO143" s="401"/>
      <c r="BP143" s="401"/>
      <c r="BQ143" s="401"/>
      <c r="BR143" s="401"/>
      <c r="BS143" s="402"/>
      <c r="BT143" s="352"/>
      <c r="BU143" s="352"/>
      <c r="BV143" s="352"/>
      <c r="BW143" s="352"/>
      <c r="BX143" s="352"/>
      <c r="BY143" s="352"/>
      <c r="BZ143" s="352"/>
      <c r="CA143" s="352"/>
      <c r="CB143" s="352"/>
      <c r="CC143" s="352"/>
      <c r="CD143" s="352"/>
      <c r="CE143" s="352"/>
      <c r="CF143" s="352"/>
      <c r="CG143" s="352"/>
      <c r="CH143" s="352"/>
      <c r="CI143" s="352"/>
      <c r="CJ143" s="342">
        <v>90000</v>
      </c>
      <c r="CK143" s="362"/>
      <c r="CL143" s="362"/>
      <c r="CM143" s="362"/>
      <c r="CN143" s="362"/>
      <c r="CO143" s="362"/>
      <c r="CP143" s="362"/>
      <c r="CQ143" s="362"/>
      <c r="CR143" s="362"/>
      <c r="CS143" s="362"/>
      <c r="CT143" s="362"/>
      <c r="CU143" s="362"/>
      <c r="CV143" s="362"/>
      <c r="CW143" s="362"/>
      <c r="CX143" s="362"/>
      <c r="CY143" s="362"/>
      <c r="CZ143" s="362"/>
      <c r="DA143" s="363"/>
      <c r="DB143" s="89"/>
    </row>
    <row r="144" spans="1:111" ht="31.5" customHeight="1" x14ac:dyDescent="0.25">
      <c r="A144" s="354" t="s">
        <v>41</v>
      </c>
      <c r="B144" s="354"/>
      <c r="C144" s="354"/>
      <c r="D144" s="354"/>
      <c r="E144" s="354"/>
      <c r="F144" s="354"/>
      <c r="G144" s="354"/>
      <c r="H144" s="400" t="s">
        <v>381</v>
      </c>
      <c r="I144" s="401"/>
      <c r="J144" s="401"/>
      <c r="K144" s="401"/>
      <c r="L144" s="401"/>
      <c r="M144" s="401"/>
      <c r="N144" s="401"/>
      <c r="O144" s="401"/>
      <c r="P144" s="401"/>
      <c r="Q144" s="401"/>
      <c r="R144" s="401"/>
      <c r="S144" s="401"/>
      <c r="T144" s="401"/>
      <c r="U144" s="401"/>
      <c r="V144" s="401"/>
      <c r="W144" s="401"/>
      <c r="X144" s="401"/>
      <c r="Y144" s="401"/>
      <c r="Z144" s="401"/>
      <c r="AA144" s="401"/>
      <c r="AB144" s="401"/>
      <c r="AC144" s="401"/>
      <c r="AD144" s="401"/>
      <c r="AE144" s="401"/>
      <c r="AF144" s="401"/>
      <c r="AG144" s="401"/>
      <c r="AH144" s="401"/>
      <c r="AI144" s="401"/>
      <c r="AJ144" s="401"/>
      <c r="AK144" s="401"/>
      <c r="AL144" s="401"/>
      <c r="AM144" s="401"/>
      <c r="AN144" s="401"/>
      <c r="AO144" s="401"/>
      <c r="AP144" s="401"/>
      <c r="AQ144" s="401"/>
      <c r="AR144" s="401"/>
      <c r="AS144" s="401"/>
      <c r="AT144" s="401"/>
      <c r="AU144" s="401"/>
      <c r="AV144" s="401"/>
      <c r="AW144" s="401"/>
      <c r="AX144" s="401"/>
      <c r="AY144" s="401"/>
      <c r="AZ144" s="401"/>
      <c r="BA144" s="401"/>
      <c r="BB144" s="401"/>
      <c r="BC144" s="401"/>
      <c r="BD144" s="401"/>
      <c r="BE144" s="401"/>
      <c r="BF144" s="401"/>
      <c r="BG144" s="401"/>
      <c r="BH144" s="401"/>
      <c r="BI144" s="401"/>
      <c r="BJ144" s="401"/>
      <c r="BK144" s="401"/>
      <c r="BL144" s="401"/>
      <c r="BM144" s="401"/>
      <c r="BN144" s="401"/>
      <c r="BO144" s="401"/>
      <c r="BP144" s="401"/>
      <c r="BQ144" s="401"/>
      <c r="BR144" s="401"/>
      <c r="BS144" s="402"/>
      <c r="BT144" s="352"/>
      <c r="BU144" s="352"/>
      <c r="BV144" s="352"/>
      <c r="BW144" s="352"/>
      <c r="BX144" s="352"/>
      <c r="BY144" s="352"/>
      <c r="BZ144" s="352"/>
      <c r="CA144" s="352"/>
      <c r="CB144" s="352"/>
      <c r="CC144" s="352"/>
      <c r="CD144" s="352"/>
      <c r="CE144" s="352"/>
      <c r="CF144" s="352"/>
      <c r="CG144" s="352"/>
      <c r="CH144" s="352"/>
      <c r="CI144" s="352"/>
      <c r="CJ144" s="342">
        <v>16863.259999999998</v>
      </c>
      <c r="CK144" s="362"/>
      <c r="CL144" s="362"/>
      <c r="CM144" s="362"/>
      <c r="CN144" s="362"/>
      <c r="CO144" s="362"/>
      <c r="CP144" s="362"/>
      <c r="CQ144" s="362"/>
      <c r="CR144" s="362"/>
      <c r="CS144" s="362"/>
      <c r="CT144" s="362"/>
      <c r="CU144" s="362"/>
      <c r="CV144" s="362"/>
      <c r="CW144" s="362"/>
      <c r="CX144" s="362"/>
      <c r="CY144" s="362"/>
      <c r="CZ144" s="362"/>
      <c r="DA144" s="363"/>
      <c r="DB144" s="89"/>
    </row>
    <row r="145" spans="1:111" ht="15" customHeight="1" x14ac:dyDescent="0.25">
      <c r="A145" s="354"/>
      <c r="B145" s="354"/>
      <c r="C145" s="354"/>
      <c r="D145" s="354"/>
      <c r="E145" s="354"/>
      <c r="F145" s="354"/>
      <c r="G145" s="354"/>
      <c r="H145" s="404" t="s">
        <v>22</v>
      </c>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5"/>
      <c r="AO145" s="405"/>
      <c r="AP145" s="405"/>
      <c r="AQ145" s="405"/>
      <c r="AR145" s="405"/>
      <c r="AS145" s="405"/>
      <c r="AT145" s="405"/>
      <c r="AU145" s="405"/>
      <c r="AV145" s="405"/>
      <c r="AW145" s="405"/>
      <c r="AX145" s="405"/>
      <c r="AY145" s="405"/>
      <c r="AZ145" s="405"/>
      <c r="BA145" s="405"/>
      <c r="BB145" s="405"/>
      <c r="BC145" s="405"/>
      <c r="BD145" s="405"/>
      <c r="BE145" s="405"/>
      <c r="BF145" s="405"/>
      <c r="BG145" s="405"/>
      <c r="BH145" s="405"/>
      <c r="BI145" s="405"/>
      <c r="BJ145" s="405"/>
      <c r="BK145" s="405"/>
      <c r="BL145" s="405"/>
      <c r="BM145" s="405"/>
      <c r="BN145" s="405"/>
      <c r="BO145" s="405"/>
      <c r="BP145" s="405"/>
      <c r="BQ145" s="405"/>
      <c r="BR145" s="405"/>
      <c r="BS145" s="406"/>
      <c r="BT145" s="349" t="s">
        <v>23</v>
      </c>
      <c r="BU145" s="349"/>
      <c r="BV145" s="349"/>
      <c r="BW145" s="349"/>
      <c r="BX145" s="349"/>
      <c r="BY145" s="349"/>
      <c r="BZ145" s="349"/>
      <c r="CA145" s="349"/>
      <c r="CB145" s="349"/>
      <c r="CC145" s="349"/>
      <c r="CD145" s="349"/>
      <c r="CE145" s="349"/>
      <c r="CF145" s="349"/>
      <c r="CG145" s="349"/>
      <c r="CH145" s="349"/>
      <c r="CI145" s="349"/>
      <c r="CJ145" s="390">
        <f>SUM(CJ142:DA144)</f>
        <v>149749.41</v>
      </c>
      <c r="CK145" s="391"/>
      <c r="CL145" s="391"/>
      <c r="CM145" s="391"/>
      <c r="CN145" s="391"/>
      <c r="CO145" s="391"/>
      <c r="CP145" s="391"/>
      <c r="CQ145" s="391"/>
      <c r="CR145" s="391"/>
      <c r="CS145" s="391"/>
      <c r="CT145" s="391"/>
      <c r="CU145" s="391"/>
      <c r="CV145" s="391"/>
      <c r="CW145" s="391"/>
      <c r="CX145" s="391"/>
      <c r="CY145" s="391"/>
      <c r="CZ145" s="391"/>
      <c r="DA145" s="392"/>
      <c r="DB145" s="89"/>
      <c r="DE145" s="18">
        <f>CJ145</f>
        <v>149749.41</v>
      </c>
    </row>
    <row r="146" spans="1:111" ht="12" customHeight="1" x14ac:dyDescent="0.2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row>
    <row r="147" spans="1:111" s="4" customFormat="1" ht="28.5" customHeight="1" x14ac:dyDescent="0.2">
      <c r="A147" s="407" t="s">
        <v>71</v>
      </c>
      <c r="B147" s="407"/>
      <c r="C147" s="407"/>
      <c r="D147" s="407"/>
      <c r="E147" s="407"/>
      <c r="F147" s="407"/>
      <c r="G147" s="407"/>
      <c r="H147" s="407"/>
      <c r="I147" s="407"/>
      <c r="J147" s="407"/>
      <c r="K147" s="407"/>
      <c r="L147" s="407"/>
      <c r="M147" s="407"/>
      <c r="N147" s="407"/>
      <c r="O147" s="407"/>
      <c r="P147" s="407"/>
      <c r="Q147" s="407"/>
      <c r="R147" s="407"/>
      <c r="S147" s="407"/>
      <c r="T147" s="407"/>
      <c r="U147" s="407"/>
      <c r="V147" s="407"/>
      <c r="W147" s="407"/>
      <c r="X147" s="407"/>
      <c r="Y147" s="407"/>
      <c r="Z147" s="407"/>
      <c r="AA147" s="407"/>
      <c r="AB147" s="407"/>
      <c r="AC147" s="407"/>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7"/>
      <c r="AY147" s="407"/>
      <c r="AZ147" s="407"/>
      <c r="BA147" s="407"/>
      <c r="BB147" s="407"/>
      <c r="BC147" s="407"/>
      <c r="BD147" s="407"/>
      <c r="BE147" s="407"/>
      <c r="BF147" s="407"/>
      <c r="BG147" s="407"/>
      <c r="BH147" s="407"/>
      <c r="BI147" s="407"/>
      <c r="BJ147" s="407"/>
      <c r="BK147" s="407"/>
      <c r="BL147" s="407"/>
      <c r="BM147" s="407"/>
      <c r="BN147" s="407"/>
      <c r="BO147" s="407"/>
      <c r="BP147" s="407"/>
      <c r="BQ147" s="407"/>
      <c r="BR147" s="407"/>
      <c r="BS147" s="407"/>
      <c r="BT147" s="407"/>
      <c r="BU147" s="407"/>
      <c r="BV147" s="407"/>
      <c r="BW147" s="407"/>
      <c r="BX147" s="407"/>
      <c r="BY147" s="407"/>
      <c r="BZ147" s="407"/>
      <c r="CA147" s="407"/>
      <c r="CB147" s="407"/>
      <c r="CC147" s="407"/>
      <c r="CD147" s="407"/>
      <c r="CE147" s="407"/>
      <c r="CF147" s="407"/>
      <c r="CG147" s="407"/>
      <c r="CH147" s="407"/>
      <c r="CI147" s="407"/>
      <c r="CJ147" s="407"/>
      <c r="CK147" s="407"/>
      <c r="CL147" s="407"/>
      <c r="CM147" s="407"/>
      <c r="CN147" s="407"/>
      <c r="CO147" s="407"/>
      <c r="CP147" s="407"/>
      <c r="CQ147" s="407"/>
      <c r="CR147" s="407"/>
      <c r="CS147" s="407"/>
      <c r="CT147" s="407"/>
      <c r="CU147" s="407"/>
      <c r="CV147" s="407"/>
      <c r="CW147" s="407"/>
      <c r="CX147" s="407"/>
      <c r="CY147" s="407"/>
      <c r="CZ147" s="407"/>
      <c r="DA147" s="407"/>
      <c r="DB147" s="88"/>
      <c r="DG147" s="4">
        <v>244</v>
      </c>
    </row>
    <row r="148" spans="1:111" ht="10.5" customHeight="1" x14ac:dyDescent="0.2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row>
    <row r="149" spans="1:111" s="5" customFormat="1" ht="30" customHeight="1" x14ac:dyDescent="0.2">
      <c r="A149" s="367" t="s">
        <v>9</v>
      </c>
      <c r="B149" s="368"/>
      <c r="C149" s="368"/>
      <c r="D149" s="368"/>
      <c r="E149" s="368"/>
      <c r="F149" s="368"/>
      <c r="G149" s="369"/>
      <c r="H149" s="367" t="s">
        <v>33</v>
      </c>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c r="AO149" s="368"/>
      <c r="AP149" s="368"/>
      <c r="AQ149" s="368"/>
      <c r="AR149" s="368"/>
      <c r="AS149" s="368"/>
      <c r="AT149" s="368"/>
      <c r="AU149" s="368"/>
      <c r="AV149" s="368"/>
      <c r="AW149" s="368"/>
      <c r="AX149" s="368"/>
      <c r="AY149" s="368"/>
      <c r="AZ149" s="368"/>
      <c r="BA149" s="368"/>
      <c r="BB149" s="368"/>
      <c r="BC149" s="369"/>
      <c r="BD149" s="367" t="s">
        <v>57</v>
      </c>
      <c r="BE149" s="368"/>
      <c r="BF149" s="368"/>
      <c r="BG149" s="368"/>
      <c r="BH149" s="368"/>
      <c r="BI149" s="368"/>
      <c r="BJ149" s="368"/>
      <c r="BK149" s="368"/>
      <c r="BL149" s="368"/>
      <c r="BM149" s="368"/>
      <c r="BN149" s="368"/>
      <c r="BO149" s="368"/>
      <c r="BP149" s="368"/>
      <c r="BQ149" s="368"/>
      <c r="BR149" s="368"/>
      <c r="BS149" s="369"/>
      <c r="BT149" s="367" t="s">
        <v>72</v>
      </c>
      <c r="BU149" s="368"/>
      <c r="BV149" s="368"/>
      <c r="BW149" s="368"/>
      <c r="BX149" s="368"/>
      <c r="BY149" s="368"/>
      <c r="BZ149" s="368"/>
      <c r="CA149" s="368"/>
      <c r="CB149" s="368"/>
      <c r="CC149" s="368"/>
      <c r="CD149" s="368"/>
      <c r="CE149" s="368"/>
      <c r="CF149" s="368"/>
      <c r="CG149" s="368"/>
      <c r="CH149" s="368"/>
      <c r="CI149" s="369"/>
      <c r="CJ149" s="367" t="s">
        <v>73</v>
      </c>
      <c r="CK149" s="368"/>
      <c r="CL149" s="368"/>
      <c r="CM149" s="368"/>
      <c r="CN149" s="368"/>
      <c r="CO149" s="368"/>
      <c r="CP149" s="368"/>
      <c r="CQ149" s="368"/>
      <c r="CR149" s="368"/>
      <c r="CS149" s="368"/>
      <c r="CT149" s="368"/>
      <c r="CU149" s="368"/>
      <c r="CV149" s="368"/>
      <c r="CW149" s="368"/>
      <c r="CX149" s="368"/>
      <c r="CY149" s="368"/>
      <c r="CZ149" s="368"/>
      <c r="DA149" s="369"/>
      <c r="DB149" s="90"/>
    </row>
    <row r="150" spans="1:111" s="6" customFormat="1" ht="12.75" x14ac:dyDescent="0.2">
      <c r="A150" s="366"/>
      <c r="B150" s="366"/>
      <c r="C150" s="366"/>
      <c r="D150" s="366"/>
      <c r="E150" s="366"/>
      <c r="F150" s="366"/>
      <c r="G150" s="366"/>
      <c r="H150" s="366">
        <v>1</v>
      </c>
      <c r="I150" s="366"/>
      <c r="J150" s="366"/>
      <c r="K150" s="366"/>
      <c r="L150" s="366"/>
      <c r="M150" s="366"/>
      <c r="N150" s="366"/>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66"/>
      <c r="AN150" s="366"/>
      <c r="AO150" s="366"/>
      <c r="AP150" s="366"/>
      <c r="AQ150" s="366"/>
      <c r="AR150" s="366"/>
      <c r="AS150" s="366"/>
      <c r="AT150" s="366"/>
      <c r="AU150" s="366"/>
      <c r="AV150" s="366"/>
      <c r="AW150" s="366"/>
      <c r="AX150" s="366"/>
      <c r="AY150" s="366"/>
      <c r="AZ150" s="366"/>
      <c r="BA150" s="366"/>
      <c r="BB150" s="366"/>
      <c r="BC150" s="366"/>
      <c r="BD150" s="366">
        <v>2</v>
      </c>
      <c r="BE150" s="366"/>
      <c r="BF150" s="366"/>
      <c r="BG150" s="366"/>
      <c r="BH150" s="366"/>
      <c r="BI150" s="366"/>
      <c r="BJ150" s="366"/>
      <c r="BK150" s="366"/>
      <c r="BL150" s="366"/>
      <c r="BM150" s="366"/>
      <c r="BN150" s="366"/>
      <c r="BO150" s="366"/>
      <c r="BP150" s="366"/>
      <c r="BQ150" s="366"/>
      <c r="BR150" s="366"/>
      <c r="BS150" s="366"/>
      <c r="BT150" s="366">
        <v>3</v>
      </c>
      <c r="BU150" s="366"/>
      <c r="BV150" s="366"/>
      <c r="BW150" s="366"/>
      <c r="BX150" s="366"/>
      <c r="BY150" s="366"/>
      <c r="BZ150" s="366"/>
      <c r="CA150" s="366"/>
      <c r="CB150" s="366"/>
      <c r="CC150" s="366"/>
      <c r="CD150" s="366"/>
      <c r="CE150" s="366"/>
      <c r="CF150" s="366"/>
      <c r="CG150" s="366"/>
      <c r="CH150" s="366"/>
      <c r="CI150" s="366"/>
      <c r="CJ150" s="366">
        <v>4</v>
      </c>
      <c r="CK150" s="366"/>
      <c r="CL150" s="366"/>
      <c r="CM150" s="366"/>
      <c r="CN150" s="366"/>
      <c r="CO150" s="366"/>
      <c r="CP150" s="366"/>
      <c r="CQ150" s="366"/>
      <c r="CR150" s="366"/>
      <c r="CS150" s="366"/>
      <c r="CT150" s="366"/>
      <c r="CU150" s="366"/>
      <c r="CV150" s="366"/>
      <c r="CW150" s="366"/>
      <c r="CX150" s="366"/>
      <c r="CY150" s="366"/>
      <c r="CZ150" s="366"/>
      <c r="DA150" s="366"/>
      <c r="DB150" s="91"/>
    </row>
    <row r="151" spans="1:111" s="7" customFormat="1" ht="15" customHeight="1" x14ac:dyDescent="0.2">
      <c r="A151" s="354" t="s">
        <v>39</v>
      </c>
      <c r="B151" s="354"/>
      <c r="C151" s="354"/>
      <c r="D151" s="354"/>
      <c r="E151" s="354"/>
      <c r="F151" s="354"/>
      <c r="G151" s="354"/>
      <c r="H151" s="361" t="s">
        <v>372</v>
      </c>
      <c r="I151" s="361"/>
      <c r="J151" s="361"/>
      <c r="K151" s="361"/>
      <c r="L151" s="361"/>
      <c r="M151" s="361"/>
      <c r="N151" s="361"/>
      <c r="O151" s="361"/>
      <c r="P151" s="361"/>
      <c r="Q151" s="361"/>
      <c r="R151" s="361"/>
      <c r="S151" s="361"/>
      <c r="T151" s="361"/>
      <c r="U151" s="361"/>
      <c r="V151" s="361"/>
      <c r="W151" s="361"/>
      <c r="X151" s="361"/>
      <c r="Y151" s="361"/>
      <c r="Z151" s="361"/>
      <c r="AA151" s="361"/>
      <c r="AB151" s="361"/>
      <c r="AC151" s="361"/>
      <c r="AD151" s="361"/>
      <c r="AE151" s="361"/>
      <c r="AF151" s="361"/>
      <c r="AG151" s="361"/>
      <c r="AH151" s="361"/>
      <c r="AI151" s="361"/>
      <c r="AJ151" s="361"/>
      <c r="AK151" s="361"/>
      <c r="AL151" s="361"/>
      <c r="AM151" s="361"/>
      <c r="AN151" s="361"/>
      <c r="AO151" s="361"/>
      <c r="AP151" s="361"/>
      <c r="AQ151" s="361"/>
      <c r="AR151" s="361"/>
      <c r="AS151" s="361"/>
      <c r="AT151" s="361"/>
      <c r="AU151" s="361"/>
      <c r="AV151" s="361"/>
      <c r="AW151" s="361"/>
      <c r="AX151" s="361"/>
      <c r="AY151" s="361"/>
      <c r="AZ151" s="361"/>
      <c r="BA151" s="361"/>
      <c r="BB151" s="361"/>
      <c r="BC151" s="361"/>
      <c r="BD151" s="352"/>
      <c r="BE151" s="352"/>
      <c r="BF151" s="352"/>
      <c r="BG151" s="352"/>
      <c r="BH151" s="352"/>
      <c r="BI151" s="352"/>
      <c r="BJ151" s="352"/>
      <c r="BK151" s="352"/>
      <c r="BL151" s="352"/>
      <c r="BM151" s="352"/>
      <c r="BN151" s="352"/>
      <c r="BO151" s="352"/>
      <c r="BP151" s="352"/>
      <c r="BQ151" s="352"/>
      <c r="BR151" s="352"/>
      <c r="BS151" s="352"/>
      <c r="BT151" s="352"/>
      <c r="BU151" s="352"/>
      <c r="BV151" s="352"/>
      <c r="BW151" s="352"/>
      <c r="BX151" s="352"/>
      <c r="BY151" s="352"/>
      <c r="BZ151" s="352"/>
      <c r="CA151" s="352"/>
      <c r="CB151" s="352"/>
      <c r="CC151" s="352"/>
      <c r="CD151" s="352"/>
      <c r="CE151" s="352"/>
      <c r="CF151" s="352"/>
      <c r="CG151" s="352"/>
      <c r="CH151" s="352"/>
      <c r="CI151" s="352"/>
      <c r="CJ151" s="342">
        <v>5000</v>
      </c>
      <c r="CK151" s="362"/>
      <c r="CL151" s="362"/>
      <c r="CM151" s="362"/>
      <c r="CN151" s="362"/>
      <c r="CO151" s="362"/>
      <c r="CP151" s="362"/>
      <c r="CQ151" s="362"/>
      <c r="CR151" s="362"/>
      <c r="CS151" s="362"/>
      <c r="CT151" s="362"/>
      <c r="CU151" s="362"/>
      <c r="CV151" s="362"/>
      <c r="CW151" s="362"/>
      <c r="CX151" s="362"/>
      <c r="CY151" s="362"/>
      <c r="CZ151" s="362"/>
      <c r="DA151" s="363"/>
      <c r="DB151" s="92"/>
      <c r="DE151" s="7">
        <v>340</v>
      </c>
      <c r="DF151" s="78">
        <f t="shared" ref="DF151:DF154" si="1">CJ151</f>
        <v>5000</v>
      </c>
    </row>
    <row r="152" spans="1:111" s="7" customFormat="1" ht="15" customHeight="1" x14ac:dyDescent="0.2">
      <c r="A152" s="354" t="s">
        <v>41</v>
      </c>
      <c r="B152" s="354"/>
      <c r="C152" s="354"/>
      <c r="D152" s="354"/>
      <c r="E152" s="354"/>
      <c r="F152" s="354"/>
      <c r="G152" s="354"/>
      <c r="H152" s="361" t="s">
        <v>74</v>
      </c>
      <c r="I152" s="361"/>
      <c r="J152" s="361"/>
      <c r="K152" s="361"/>
      <c r="L152" s="361"/>
      <c r="M152" s="361"/>
      <c r="N152" s="361"/>
      <c r="O152" s="361"/>
      <c r="P152" s="361"/>
      <c r="Q152" s="361"/>
      <c r="R152" s="361"/>
      <c r="S152" s="361"/>
      <c r="T152" s="361"/>
      <c r="U152" s="361"/>
      <c r="V152" s="361"/>
      <c r="W152" s="361"/>
      <c r="X152" s="361"/>
      <c r="Y152" s="361"/>
      <c r="Z152" s="361"/>
      <c r="AA152" s="361"/>
      <c r="AB152" s="361"/>
      <c r="AC152" s="361"/>
      <c r="AD152" s="361"/>
      <c r="AE152" s="361"/>
      <c r="AF152" s="361"/>
      <c r="AG152" s="361"/>
      <c r="AH152" s="361"/>
      <c r="AI152" s="361"/>
      <c r="AJ152" s="361"/>
      <c r="AK152" s="361"/>
      <c r="AL152" s="361"/>
      <c r="AM152" s="361"/>
      <c r="AN152" s="361"/>
      <c r="AO152" s="361"/>
      <c r="AP152" s="361"/>
      <c r="AQ152" s="361"/>
      <c r="AR152" s="361"/>
      <c r="AS152" s="361"/>
      <c r="AT152" s="361"/>
      <c r="AU152" s="361"/>
      <c r="AV152" s="361"/>
      <c r="AW152" s="361"/>
      <c r="AX152" s="361"/>
      <c r="AY152" s="361"/>
      <c r="AZ152" s="361"/>
      <c r="BA152" s="361"/>
      <c r="BB152" s="361"/>
      <c r="BC152" s="361"/>
      <c r="BD152" s="352"/>
      <c r="BE152" s="352"/>
      <c r="BF152" s="352"/>
      <c r="BG152" s="352"/>
      <c r="BH152" s="352"/>
      <c r="BI152" s="352"/>
      <c r="BJ152" s="352"/>
      <c r="BK152" s="352"/>
      <c r="BL152" s="352"/>
      <c r="BM152" s="352"/>
      <c r="BN152" s="352"/>
      <c r="BO152" s="352"/>
      <c r="BP152" s="352"/>
      <c r="BQ152" s="352"/>
      <c r="BR152" s="352"/>
      <c r="BS152" s="352"/>
      <c r="BT152" s="352"/>
      <c r="BU152" s="352"/>
      <c r="BV152" s="352"/>
      <c r="BW152" s="352"/>
      <c r="BX152" s="352"/>
      <c r="BY152" s="352"/>
      <c r="BZ152" s="352"/>
      <c r="CA152" s="352"/>
      <c r="CB152" s="352"/>
      <c r="CC152" s="352"/>
      <c r="CD152" s="352"/>
      <c r="CE152" s="352"/>
      <c r="CF152" s="352"/>
      <c r="CG152" s="352"/>
      <c r="CH152" s="352"/>
      <c r="CI152" s="352"/>
      <c r="CJ152" s="342">
        <v>5000</v>
      </c>
      <c r="CK152" s="362"/>
      <c r="CL152" s="362"/>
      <c r="CM152" s="362"/>
      <c r="CN152" s="362"/>
      <c r="CO152" s="362"/>
      <c r="CP152" s="362"/>
      <c r="CQ152" s="362"/>
      <c r="CR152" s="362"/>
      <c r="CS152" s="362"/>
      <c r="CT152" s="362"/>
      <c r="CU152" s="362"/>
      <c r="CV152" s="362"/>
      <c r="CW152" s="362"/>
      <c r="CX152" s="362"/>
      <c r="CY152" s="362"/>
      <c r="CZ152" s="362"/>
      <c r="DA152" s="363"/>
      <c r="DB152" s="92"/>
      <c r="DE152" s="7">
        <v>340</v>
      </c>
      <c r="DF152" s="78">
        <f t="shared" si="1"/>
        <v>5000</v>
      </c>
    </row>
    <row r="153" spans="1:111" s="7" customFormat="1" ht="15" customHeight="1" x14ac:dyDescent="0.2">
      <c r="A153" s="354" t="s">
        <v>65</v>
      </c>
      <c r="B153" s="354"/>
      <c r="C153" s="354"/>
      <c r="D153" s="354"/>
      <c r="E153" s="354"/>
      <c r="F153" s="354"/>
      <c r="G153" s="354"/>
      <c r="H153" s="361" t="s">
        <v>75</v>
      </c>
      <c r="I153" s="361"/>
      <c r="J153" s="361"/>
      <c r="K153" s="361"/>
      <c r="L153" s="361"/>
      <c r="M153" s="361"/>
      <c r="N153" s="361"/>
      <c r="O153" s="361"/>
      <c r="P153" s="361"/>
      <c r="Q153" s="361"/>
      <c r="R153" s="361"/>
      <c r="S153" s="361"/>
      <c r="T153" s="361"/>
      <c r="U153" s="361"/>
      <c r="V153" s="361"/>
      <c r="W153" s="361"/>
      <c r="X153" s="361"/>
      <c r="Y153" s="361"/>
      <c r="Z153" s="361"/>
      <c r="AA153" s="361"/>
      <c r="AB153" s="361"/>
      <c r="AC153" s="361"/>
      <c r="AD153" s="361"/>
      <c r="AE153" s="361"/>
      <c r="AF153" s="361"/>
      <c r="AG153" s="361"/>
      <c r="AH153" s="361"/>
      <c r="AI153" s="361"/>
      <c r="AJ153" s="361"/>
      <c r="AK153" s="361"/>
      <c r="AL153" s="361"/>
      <c r="AM153" s="361"/>
      <c r="AN153" s="361"/>
      <c r="AO153" s="361"/>
      <c r="AP153" s="361"/>
      <c r="AQ153" s="361"/>
      <c r="AR153" s="361"/>
      <c r="AS153" s="361"/>
      <c r="AT153" s="361"/>
      <c r="AU153" s="361"/>
      <c r="AV153" s="361"/>
      <c r="AW153" s="361"/>
      <c r="AX153" s="361"/>
      <c r="AY153" s="361"/>
      <c r="AZ153" s="361"/>
      <c r="BA153" s="361"/>
      <c r="BB153" s="361"/>
      <c r="BC153" s="361"/>
      <c r="BD153" s="352"/>
      <c r="BE153" s="352"/>
      <c r="BF153" s="352"/>
      <c r="BG153" s="352"/>
      <c r="BH153" s="352"/>
      <c r="BI153" s="352"/>
      <c r="BJ153" s="352"/>
      <c r="BK153" s="352"/>
      <c r="BL153" s="352"/>
      <c r="BM153" s="352"/>
      <c r="BN153" s="352"/>
      <c r="BO153" s="352"/>
      <c r="BP153" s="352"/>
      <c r="BQ153" s="352"/>
      <c r="BR153" s="352"/>
      <c r="BS153" s="352"/>
      <c r="BT153" s="352"/>
      <c r="BU153" s="352"/>
      <c r="BV153" s="352"/>
      <c r="BW153" s="352"/>
      <c r="BX153" s="352"/>
      <c r="BY153" s="352"/>
      <c r="BZ153" s="352"/>
      <c r="CA153" s="352"/>
      <c r="CB153" s="352"/>
      <c r="CC153" s="352"/>
      <c r="CD153" s="352"/>
      <c r="CE153" s="352"/>
      <c r="CF153" s="352"/>
      <c r="CG153" s="352"/>
      <c r="CH153" s="352"/>
      <c r="CI153" s="352"/>
      <c r="CJ153" s="342">
        <v>1500</v>
      </c>
      <c r="CK153" s="362"/>
      <c r="CL153" s="362"/>
      <c r="CM153" s="362"/>
      <c r="CN153" s="362"/>
      <c r="CO153" s="362"/>
      <c r="CP153" s="362"/>
      <c r="CQ153" s="362"/>
      <c r="CR153" s="362"/>
      <c r="CS153" s="362"/>
      <c r="CT153" s="362"/>
      <c r="CU153" s="362"/>
      <c r="CV153" s="362"/>
      <c r="CW153" s="362"/>
      <c r="CX153" s="362"/>
      <c r="CY153" s="362"/>
      <c r="CZ153" s="362"/>
      <c r="DA153" s="363"/>
      <c r="DB153" s="92"/>
      <c r="DE153" s="7">
        <v>340</v>
      </c>
      <c r="DF153" s="78">
        <f t="shared" si="1"/>
        <v>1500</v>
      </c>
    </row>
    <row r="154" spans="1:111" s="7" customFormat="1" ht="18.75" customHeight="1" x14ac:dyDescent="0.2">
      <c r="A154" s="354" t="s">
        <v>66</v>
      </c>
      <c r="B154" s="354"/>
      <c r="C154" s="354"/>
      <c r="D154" s="354"/>
      <c r="E154" s="354"/>
      <c r="F154" s="354"/>
      <c r="G154" s="354"/>
      <c r="H154" s="361" t="s">
        <v>373</v>
      </c>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c r="AH154" s="361"/>
      <c r="AI154" s="361"/>
      <c r="AJ154" s="361"/>
      <c r="AK154" s="361"/>
      <c r="AL154" s="361"/>
      <c r="AM154" s="361"/>
      <c r="AN154" s="361"/>
      <c r="AO154" s="361"/>
      <c r="AP154" s="361"/>
      <c r="AQ154" s="361"/>
      <c r="AR154" s="361"/>
      <c r="AS154" s="361"/>
      <c r="AT154" s="361"/>
      <c r="AU154" s="361"/>
      <c r="AV154" s="361"/>
      <c r="AW154" s="361"/>
      <c r="AX154" s="361"/>
      <c r="AY154" s="361"/>
      <c r="AZ154" s="361"/>
      <c r="BA154" s="361"/>
      <c r="BB154" s="361"/>
      <c r="BC154" s="361"/>
      <c r="BD154" s="352"/>
      <c r="BE154" s="352"/>
      <c r="BF154" s="352"/>
      <c r="BG154" s="352"/>
      <c r="BH154" s="352"/>
      <c r="BI154" s="352"/>
      <c r="BJ154" s="352"/>
      <c r="BK154" s="352"/>
      <c r="BL154" s="352"/>
      <c r="BM154" s="352"/>
      <c r="BN154" s="352"/>
      <c r="BO154" s="352"/>
      <c r="BP154" s="352"/>
      <c r="BQ154" s="352"/>
      <c r="BR154" s="352"/>
      <c r="BS154" s="352"/>
      <c r="BT154" s="352"/>
      <c r="BU154" s="352"/>
      <c r="BV154" s="352"/>
      <c r="BW154" s="352"/>
      <c r="BX154" s="352"/>
      <c r="BY154" s="352"/>
      <c r="BZ154" s="352"/>
      <c r="CA154" s="352"/>
      <c r="CB154" s="352"/>
      <c r="CC154" s="352"/>
      <c r="CD154" s="352"/>
      <c r="CE154" s="352"/>
      <c r="CF154" s="352"/>
      <c r="CG154" s="352"/>
      <c r="CH154" s="352"/>
      <c r="CI154" s="352"/>
      <c r="CJ154" s="342">
        <v>5000</v>
      </c>
      <c r="CK154" s="362"/>
      <c r="CL154" s="362"/>
      <c r="CM154" s="362"/>
      <c r="CN154" s="362"/>
      <c r="CO154" s="362"/>
      <c r="CP154" s="362"/>
      <c r="CQ154" s="362"/>
      <c r="CR154" s="362"/>
      <c r="CS154" s="362"/>
      <c r="CT154" s="362"/>
      <c r="CU154" s="362"/>
      <c r="CV154" s="362"/>
      <c r="CW154" s="362"/>
      <c r="CX154" s="362"/>
      <c r="CY154" s="362"/>
      <c r="CZ154" s="362"/>
      <c r="DA154" s="363"/>
      <c r="DB154" s="92"/>
      <c r="DE154" s="7">
        <v>340</v>
      </c>
      <c r="DF154" s="78">
        <f t="shared" si="1"/>
        <v>5000</v>
      </c>
    </row>
    <row r="155" spans="1:111" s="7" customFormat="1" ht="15" customHeight="1" x14ac:dyDescent="0.2">
      <c r="A155" s="354"/>
      <c r="B155" s="354"/>
      <c r="C155" s="354"/>
      <c r="D155" s="354"/>
      <c r="E155" s="354"/>
      <c r="F155" s="354"/>
      <c r="G155" s="354"/>
      <c r="H155" s="346" t="s">
        <v>22</v>
      </c>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6"/>
      <c r="AW155" s="346"/>
      <c r="AX155" s="346"/>
      <c r="AY155" s="346"/>
      <c r="AZ155" s="346"/>
      <c r="BA155" s="346"/>
      <c r="BB155" s="346"/>
      <c r="BC155" s="347"/>
      <c r="BD155" s="349"/>
      <c r="BE155" s="349"/>
      <c r="BF155" s="349"/>
      <c r="BG155" s="349"/>
      <c r="BH155" s="349"/>
      <c r="BI155" s="349"/>
      <c r="BJ155" s="349"/>
      <c r="BK155" s="349"/>
      <c r="BL155" s="349"/>
      <c r="BM155" s="349"/>
      <c r="BN155" s="349"/>
      <c r="BO155" s="349"/>
      <c r="BP155" s="349"/>
      <c r="BQ155" s="349"/>
      <c r="BR155" s="349"/>
      <c r="BS155" s="349"/>
      <c r="BT155" s="349" t="s">
        <v>23</v>
      </c>
      <c r="BU155" s="349"/>
      <c r="BV155" s="349"/>
      <c r="BW155" s="349"/>
      <c r="BX155" s="349"/>
      <c r="BY155" s="349"/>
      <c r="BZ155" s="349"/>
      <c r="CA155" s="349"/>
      <c r="CB155" s="349"/>
      <c r="CC155" s="349"/>
      <c r="CD155" s="349"/>
      <c r="CE155" s="349"/>
      <c r="CF155" s="349"/>
      <c r="CG155" s="349"/>
      <c r="CH155" s="349"/>
      <c r="CI155" s="349"/>
      <c r="CJ155" s="390">
        <f>SUM(CJ151:DA154)</f>
        <v>16500</v>
      </c>
      <c r="CK155" s="391"/>
      <c r="CL155" s="391"/>
      <c r="CM155" s="391"/>
      <c r="CN155" s="391"/>
      <c r="CO155" s="391"/>
      <c r="CP155" s="391"/>
      <c r="CQ155" s="391"/>
      <c r="CR155" s="391"/>
      <c r="CS155" s="391"/>
      <c r="CT155" s="391"/>
      <c r="CU155" s="391"/>
      <c r="CV155" s="391"/>
      <c r="CW155" s="391"/>
      <c r="CX155" s="391"/>
      <c r="CY155" s="391"/>
      <c r="CZ155" s="391"/>
      <c r="DA155" s="392"/>
      <c r="DB155" s="92"/>
      <c r="DF155" s="78">
        <f>CJ155</f>
        <v>16500</v>
      </c>
    </row>
    <row r="157" spans="1:111" ht="12" customHeight="1" x14ac:dyDescent="0.25">
      <c r="CM157" s="18">
        <f>CJ19+CM38+CJ52+CJ88+CL102+CJ109+CL118+CJ136+CJ145+CJ155</f>
        <v>2219002.1932173525</v>
      </c>
      <c r="CS157" s="18"/>
    </row>
    <row r="159" spans="1:111" ht="12" customHeight="1" x14ac:dyDescent="0.25">
      <c r="CM159" s="18">
        <v>174361.04</v>
      </c>
      <c r="CS159" s="2" t="s">
        <v>123</v>
      </c>
    </row>
    <row r="161" spans="82:91" ht="12" customHeight="1" x14ac:dyDescent="0.25">
      <c r="CD161" s="2" t="s">
        <v>124</v>
      </c>
      <c r="CM161" s="18">
        <f>CM157+CM159</f>
        <v>2393363.2332173525</v>
      </c>
    </row>
    <row r="162" spans="82:91" ht="12" customHeight="1" x14ac:dyDescent="0.25">
      <c r="CM162" s="18">
        <v>7445000</v>
      </c>
    </row>
    <row r="163" spans="82:91" ht="12" customHeight="1" x14ac:dyDescent="0.25">
      <c r="CM163" s="18"/>
    </row>
    <row r="164" spans="82:91" ht="12" customHeight="1" x14ac:dyDescent="0.25">
      <c r="CM164" s="18">
        <f>CM162-CM161</f>
        <v>5051636.766782647</v>
      </c>
    </row>
  </sheetData>
  <mergeCells count="458">
    <mergeCell ref="A87:G87"/>
    <mergeCell ref="H87:BC87"/>
    <mergeCell ref="BD87:BS87"/>
    <mergeCell ref="BT87:CI87"/>
    <mergeCell ref="CJ87:DA87"/>
    <mergeCell ref="A88:G88"/>
    <mergeCell ref="H88:BC88"/>
    <mergeCell ref="BD88:BS88"/>
    <mergeCell ref="BT88:CI88"/>
    <mergeCell ref="CJ88:DA88"/>
    <mergeCell ref="A85:G85"/>
    <mergeCell ref="H85:BC85"/>
    <mergeCell ref="BD85:BS85"/>
    <mergeCell ref="BT85:CI85"/>
    <mergeCell ref="CJ85:DA85"/>
    <mergeCell ref="A86:G86"/>
    <mergeCell ref="H86:BC86"/>
    <mergeCell ref="BD86:BS86"/>
    <mergeCell ref="BT86:CI86"/>
    <mergeCell ref="CJ86:DA86"/>
    <mergeCell ref="A78:DA78"/>
    <mergeCell ref="X80:DA80"/>
    <mergeCell ref="A82:AO82"/>
    <mergeCell ref="AP82:DA82"/>
    <mergeCell ref="A84:G84"/>
    <mergeCell ref="H84:BC84"/>
    <mergeCell ref="BD84:BS84"/>
    <mergeCell ref="BT84:CI84"/>
    <mergeCell ref="CJ84:DA84"/>
    <mergeCell ref="A75:G75"/>
    <mergeCell ref="H75:BC75"/>
    <mergeCell ref="BD75:BS75"/>
    <mergeCell ref="BT75:CI75"/>
    <mergeCell ref="CJ75:DA75"/>
    <mergeCell ref="A76:G76"/>
    <mergeCell ref="H76:BC76"/>
    <mergeCell ref="BD76:BS76"/>
    <mergeCell ref="BT76:CI76"/>
    <mergeCell ref="CJ76:DA76"/>
    <mergeCell ref="A73:G73"/>
    <mergeCell ref="H73:BC73"/>
    <mergeCell ref="BD73:BS73"/>
    <mergeCell ref="BT73:CI73"/>
    <mergeCell ref="CJ73:DA73"/>
    <mergeCell ref="A74:G74"/>
    <mergeCell ref="H74:BC74"/>
    <mergeCell ref="BD74:BS74"/>
    <mergeCell ref="BT74:CI74"/>
    <mergeCell ref="CJ74:DA74"/>
    <mergeCell ref="A66:DA66"/>
    <mergeCell ref="X68:DA68"/>
    <mergeCell ref="A70:AO70"/>
    <mergeCell ref="AP70:DA70"/>
    <mergeCell ref="A72:G72"/>
    <mergeCell ref="H72:BC72"/>
    <mergeCell ref="BD72:BS72"/>
    <mergeCell ref="BT72:CI72"/>
    <mergeCell ref="CJ72:DA72"/>
    <mergeCell ref="H63:BC63"/>
    <mergeCell ref="BD63:BS63"/>
    <mergeCell ref="BT63:CD63"/>
    <mergeCell ref="CE63:DA63"/>
    <mergeCell ref="A64:G64"/>
    <mergeCell ref="H64:BC64"/>
    <mergeCell ref="BD64:BS64"/>
    <mergeCell ref="BT64:CD64"/>
    <mergeCell ref="CE64:DA64"/>
    <mergeCell ref="A63:G63"/>
    <mergeCell ref="A54:DA54"/>
    <mergeCell ref="X56:DA56"/>
    <mergeCell ref="A58:AO58"/>
    <mergeCell ref="AP58:DA58"/>
    <mergeCell ref="A60:G60"/>
    <mergeCell ref="H60:BC60"/>
    <mergeCell ref="BD60:BS60"/>
    <mergeCell ref="BT60:CD60"/>
    <mergeCell ref="CE60:DA60"/>
    <mergeCell ref="A51:G51"/>
    <mergeCell ref="H51:BC51"/>
    <mergeCell ref="BD51:BS51"/>
    <mergeCell ref="BT51:CI51"/>
    <mergeCell ref="CJ51:DA51"/>
    <mergeCell ref="A52:G52"/>
    <mergeCell ref="H52:BC52"/>
    <mergeCell ref="BD52:BS52"/>
    <mergeCell ref="BT52:CI52"/>
    <mergeCell ref="CJ52:DA52"/>
    <mergeCell ref="A49:G49"/>
    <mergeCell ref="H49:BC49"/>
    <mergeCell ref="BD49:BS49"/>
    <mergeCell ref="BT49:CI49"/>
    <mergeCell ref="CJ49:DA49"/>
    <mergeCell ref="A50:G50"/>
    <mergeCell ref="H50:BC50"/>
    <mergeCell ref="BD50:BS50"/>
    <mergeCell ref="BT50:CI50"/>
    <mergeCell ref="CJ50:DB50"/>
    <mergeCell ref="A42:DA42"/>
    <mergeCell ref="X44:DA44"/>
    <mergeCell ref="A46:AO46"/>
    <mergeCell ref="AP46:DA46"/>
    <mergeCell ref="A48:G48"/>
    <mergeCell ref="H48:BC48"/>
    <mergeCell ref="BD48:BS48"/>
    <mergeCell ref="BT48:CI48"/>
    <mergeCell ref="CJ48:DA48"/>
    <mergeCell ref="A37:F37"/>
    <mergeCell ref="H37:BV37"/>
    <mergeCell ref="BW37:CL37"/>
    <mergeCell ref="CM37:DA37"/>
    <mergeCell ref="A38:F38"/>
    <mergeCell ref="G38:BV38"/>
    <mergeCell ref="BW38:CL38"/>
    <mergeCell ref="CM38:DA38"/>
    <mergeCell ref="A40:DA40"/>
    <mergeCell ref="A34:F34"/>
    <mergeCell ref="H34:BV34"/>
    <mergeCell ref="BW34:CL34"/>
    <mergeCell ref="CM34:DA34"/>
    <mergeCell ref="A35:F35"/>
    <mergeCell ref="H35:BV35"/>
    <mergeCell ref="BW35:CL35"/>
    <mergeCell ref="CM35:DA35"/>
    <mergeCell ref="A36:F36"/>
    <mergeCell ref="H36:BV36"/>
    <mergeCell ref="BW36:CL36"/>
    <mergeCell ref="CM36:DA36"/>
    <mergeCell ref="A31:F32"/>
    <mergeCell ref="H31:BV31"/>
    <mergeCell ref="BW31:CL32"/>
    <mergeCell ref="CM31:DA32"/>
    <mergeCell ref="H32:BV32"/>
    <mergeCell ref="A33:F33"/>
    <mergeCell ref="H33:BV33"/>
    <mergeCell ref="BW33:CL33"/>
    <mergeCell ref="CM33:DA33"/>
    <mergeCell ref="A28:F28"/>
    <mergeCell ref="H28:BV28"/>
    <mergeCell ref="BW28:CL28"/>
    <mergeCell ref="CM28:DA28"/>
    <mergeCell ref="A29:F29"/>
    <mergeCell ref="H29:BV29"/>
    <mergeCell ref="BW29:CL29"/>
    <mergeCell ref="CM29:DA29"/>
    <mergeCell ref="A30:F30"/>
    <mergeCell ref="H30:BV30"/>
    <mergeCell ref="BW30:CL30"/>
    <mergeCell ref="CM30:DA30"/>
    <mergeCell ref="A25:F25"/>
    <mergeCell ref="H25:BV25"/>
    <mergeCell ref="BW25:CL25"/>
    <mergeCell ref="CM25:DA25"/>
    <mergeCell ref="A26:F27"/>
    <mergeCell ref="H26:BV26"/>
    <mergeCell ref="BW26:CL27"/>
    <mergeCell ref="CM26:DA27"/>
    <mergeCell ref="H27:BV27"/>
    <mergeCell ref="A21:DA21"/>
    <mergeCell ref="A23:F23"/>
    <mergeCell ref="G23:BV23"/>
    <mergeCell ref="BW23:CL23"/>
    <mergeCell ref="CM23:DA23"/>
    <mergeCell ref="A24:F24"/>
    <mergeCell ref="G24:BV24"/>
    <mergeCell ref="BW24:CL24"/>
    <mergeCell ref="CM24:DA24"/>
    <mergeCell ref="A18:F18"/>
    <mergeCell ref="G18:AD18"/>
    <mergeCell ref="AE18:AY18"/>
    <mergeCell ref="AZ18:BQ18"/>
    <mergeCell ref="BR18:CI18"/>
    <mergeCell ref="CJ18:DA18"/>
    <mergeCell ref="A19:F19"/>
    <mergeCell ref="G19:AD19"/>
    <mergeCell ref="AE19:AY19"/>
    <mergeCell ref="AZ19:BQ19"/>
    <mergeCell ref="BR19:CI19"/>
    <mergeCell ref="CJ19:DA19"/>
    <mergeCell ref="A16:F16"/>
    <mergeCell ref="G16:AD16"/>
    <mergeCell ref="AE16:AY16"/>
    <mergeCell ref="AZ16:BQ16"/>
    <mergeCell ref="BR16:CI16"/>
    <mergeCell ref="CJ16:DA16"/>
    <mergeCell ref="A17:F17"/>
    <mergeCell ref="G17:AD17"/>
    <mergeCell ref="AE17:AY17"/>
    <mergeCell ref="AZ17:BQ17"/>
    <mergeCell ref="BR17:CI17"/>
    <mergeCell ref="CJ17:DA17"/>
    <mergeCell ref="A11:F11"/>
    <mergeCell ref="G11:AD11"/>
    <mergeCell ref="AE11:BC11"/>
    <mergeCell ref="BD11:BS11"/>
    <mergeCell ref="BT11:CI11"/>
    <mergeCell ref="CJ11:DA11"/>
    <mergeCell ref="A13:DA13"/>
    <mergeCell ref="A15:F15"/>
    <mergeCell ref="G15:AD15"/>
    <mergeCell ref="AE15:AY15"/>
    <mergeCell ref="AZ15:BQ15"/>
    <mergeCell ref="BR15:CI15"/>
    <mergeCell ref="CJ15:DA15"/>
    <mergeCell ref="A9:F9"/>
    <mergeCell ref="G9:AD9"/>
    <mergeCell ref="AE9:BC9"/>
    <mergeCell ref="BD9:BS9"/>
    <mergeCell ref="BT9:CI9"/>
    <mergeCell ref="CJ9:DA9"/>
    <mergeCell ref="A10:F10"/>
    <mergeCell ref="G10:AD10"/>
    <mergeCell ref="AE10:BC10"/>
    <mergeCell ref="BD10:BS10"/>
    <mergeCell ref="BT10:CI10"/>
    <mergeCell ref="CJ10:DA10"/>
    <mergeCell ref="A5:DA5"/>
    <mergeCell ref="A7:F7"/>
    <mergeCell ref="G7:AD7"/>
    <mergeCell ref="AE7:BC7"/>
    <mergeCell ref="BD7:BS7"/>
    <mergeCell ref="BT7:CI7"/>
    <mergeCell ref="CJ7:DA7"/>
    <mergeCell ref="A8:F8"/>
    <mergeCell ref="G8:AD8"/>
    <mergeCell ref="AE8:BC8"/>
    <mergeCell ref="BD8:BS8"/>
    <mergeCell ref="BT8:CI8"/>
    <mergeCell ref="CJ8:DA8"/>
    <mergeCell ref="A155:G155"/>
    <mergeCell ref="H155:BC155"/>
    <mergeCell ref="BD155:BS155"/>
    <mergeCell ref="BT155:CI155"/>
    <mergeCell ref="CJ155:DA155"/>
    <mergeCell ref="A133:G133"/>
    <mergeCell ref="H133:BC133"/>
    <mergeCell ref="BD133:BS133"/>
    <mergeCell ref="BT133:CI133"/>
    <mergeCell ref="CJ133:DA133"/>
    <mergeCell ref="A154:G154"/>
    <mergeCell ref="H154:BC154"/>
    <mergeCell ref="BD154:BS154"/>
    <mergeCell ref="BT154:CI154"/>
    <mergeCell ref="CJ154:DA154"/>
    <mergeCell ref="A153:G153"/>
    <mergeCell ref="H153:BC153"/>
    <mergeCell ref="BD153:BS153"/>
    <mergeCell ref="BT153:CI153"/>
    <mergeCell ref="CJ153:DA153"/>
    <mergeCell ref="A152:G152"/>
    <mergeCell ref="H152:BC152"/>
    <mergeCell ref="BD152:BS152"/>
    <mergeCell ref="BT152:CI152"/>
    <mergeCell ref="CJ152:DA152"/>
    <mergeCell ref="A147:DA147"/>
    <mergeCell ref="A149:G149"/>
    <mergeCell ref="H149:BC149"/>
    <mergeCell ref="BD149:BS149"/>
    <mergeCell ref="BT149:CI149"/>
    <mergeCell ref="CJ149:DA149"/>
    <mergeCell ref="A150:G150"/>
    <mergeCell ref="H150:BC150"/>
    <mergeCell ref="BD150:BS150"/>
    <mergeCell ref="BT150:CI150"/>
    <mergeCell ref="CJ150:DA150"/>
    <mergeCell ref="A142:G142"/>
    <mergeCell ref="H142:BS142"/>
    <mergeCell ref="BT142:CI142"/>
    <mergeCell ref="CJ142:DA142"/>
    <mergeCell ref="A143:G143"/>
    <mergeCell ref="H143:BS143"/>
    <mergeCell ref="BT143:CI143"/>
    <mergeCell ref="CJ143:DA143"/>
    <mergeCell ref="A145:G145"/>
    <mergeCell ref="H145:BS145"/>
    <mergeCell ref="BT145:CI145"/>
    <mergeCell ref="CJ145:DA145"/>
    <mergeCell ref="A144:G144"/>
    <mergeCell ref="H144:BS144"/>
    <mergeCell ref="BT144:CI144"/>
    <mergeCell ref="CJ144:DA144"/>
    <mergeCell ref="A140:G140"/>
    <mergeCell ref="H140:BS140"/>
    <mergeCell ref="BT140:CI140"/>
    <mergeCell ref="CJ140:DA140"/>
    <mergeCell ref="A141:G141"/>
    <mergeCell ref="H141:BS141"/>
    <mergeCell ref="BT141:CI141"/>
    <mergeCell ref="CJ141:DA141"/>
    <mergeCell ref="A136:G136"/>
    <mergeCell ref="H136:BC136"/>
    <mergeCell ref="BD136:BS136"/>
    <mergeCell ref="BT136:CI136"/>
    <mergeCell ref="CJ136:DA136"/>
    <mergeCell ref="A138:DA138"/>
    <mergeCell ref="A61:G61"/>
    <mergeCell ref="H61:BC61"/>
    <mergeCell ref="BD61:BS61"/>
    <mergeCell ref="BT61:CD61"/>
    <mergeCell ref="CE61:DA61"/>
    <mergeCell ref="A62:G62"/>
    <mergeCell ref="H62:BC62"/>
    <mergeCell ref="BD62:BS62"/>
    <mergeCell ref="BT62:CD62"/>
    <mergeCell ref="CE62:DA62"/>
    <mergeCell ref="A134:G134"/>
    <mergeCell ref="H134:BC134"/>
    <mergeCell ref="BD134:BS134"/>
    <mergeCell ref="BT134:CI134"/>
    <mergeCell ref="CJ134:DA134"/>
    <mergeCell ref="A135:G135"/>
    <mergeCell ref="H135:BC135"/>
    <mergeCell ref="BD135:BS135"/>
    <mergeCell ref="BT135:CI135"/>
    <mergeCell ref="CJ135:DA135"/>
    <mergeCell ref="A131:G131"/>
    <mergeCell ref="H131:BC131"/>
    <mergeCell ref="BD131:BS131"/>
    <mergeCell ref="BT131:CI131"/>
    <mergeCell ref="CJ131:DA131"/>
    <mergeCell ref="A132:G132"/>
    <mergeCell ref="H132:BC132"/>
    <mergeCell ref="BD132:BS132"/>
    <mergeCell ref="BT132:CI132"/>
    <mergeCell ref="CJ132:DA132"/>
    <mergeCell ref="A128:DA128"/>
    <mergeCell ref="A130:G130"/>
    <mergeCell ref="H130:BC130"/>
    <mergeCell ref="BD130:BS130"/>
    <mergeCell ref="BT130:CI130"/>
    <mergeCell ref="CJ130:DA130"/>
    <mergeCell ref="A125:G125"/>
    <mergeCell ref="H125:BC125"/>
    <mergeCell ref="BD125:BS125"/>
    <mergeCell ref="BT125:CI125"/>
    <mergeCell ref="CJ125:DA125"/>
    <mergeCell ref="A126:G126"/>
    <mergeCell ref="H126:BC126"/>
    <mergeCell ref="BD126:BS126"/>
    <mergeCell ref="BT126:CI126"/>
    <mergeCell ref="CJ126:DA126"/>
    <mergeCell ref="A123:G123"/>
    <mergeCell ref="H123:BC123"/>
    <mergeCell ref="BD123:BS123"/>
    <mergeCell ref="BT123:CI123"/>
    <mergeCell ref="CJ123:DA123"/>
    <mergeCell ref="A124:G124"/>
    <mergeCell ref="H124:BC124"/>
    <mergeCell ref="BD124:BS124"/>
    <mergeCell ref="BT124:CI124"/>
    <mergeCell ref="CJ124:DA124"/>
    <mergeCell ref="A120:DA120"/>
    <mergeCell ref="A122:G122"/>
    <mergeCell ref="H122:BC122"/>
    <mergeCell ref="BD122:BS122"/>
    <mergeCell ref="BT122:CI122"/>
    <mergeCell ref="CJ122:DA122"/>
    <mergeCell ref="A118:G118"/>
    <mergeCell ref="H118:AO118"/>
    <mergeCell ref="AP118:BE118"/>
    <mergeCell ref="BF118:BU118"/>
    <mergeCell ref="BV118:CK118"/>
    <mergeCell ref="CL118:DA118"/>
    <mergeCell ref="A117:G117"/>
    <mergeCell ref="H117:AO117"/>
    <mergeCell ref="AP117:BE117"/>
    <mergeCell ref="BF117:BU117"/>
    <mergeCell ref="BV117:CK117"/>
    <mergeCell ref="CL117:DA117"/>
    <mergeCell ref="A116:G116"/>
    <mergeCell ref="H116:AO116"/>
    <mergeCell ref="AP116:BE116"/>
    <mergeCell ref="BF116:BU116"/>
    <mergeCell ref="BV116:CK116"/>
    <mergeCell ref="CL116:DA116"/>
    <mergeCell ref="A115:G115"/>
    <mergeCell ref="H115:AO115"/>
    <mergeCell ref="AP115:BE115"/>
    <mergeCell ref="BF115:BU115"/>
    <mergeCell ref="BV115:CK115"/>
    <mergeCell ref="CL115:DA115"/>
    <mergeCell ref="A114:G114"/>
    <mergeCell ref="H114:AO114"/>
    <mergeCell ref="AP114:BE114"/>
    <mergeCell ref="BF114:BU114"/>
    <mergeCell ref="BV114:CK114"/>
    <mergeCell ref="CL114:DA114"/>
    <mergeCell ref="A111:DA111"/>
    <mergeCell ref="A113:G113"/>
    <mergeCell ref="H113:AO113"/>
    <mergeCell ref="AP113:BE113"/>
    <mergeCell ref="BF113:BU113"/>
    <mergeCell ref="BV113:CK113"/>
    <mergeCell ref="CL113:DA113"/>
    <mergeCell ref="A109:G109"/>
    <mergeCell ref="H109:BC109"/>
    <mergeCell ref="BD109:BS109"/>
    <mergeCell ref="BT109:CI109"/>
    <mergeCell ref="CJ109:DA109"/>
    <mergeCell ref="A107:G107"/>
    <mergeCell ref="H107:BC107"/>
    <mergeCell ref="BD107:BS107"/>
    <mergeCell ref="BT107:CI107"/>
    <mergeCell ref="CJ107:DA107"/>
    <mergeCell ref="A108:G108"/>
    <mergeCell ref="H108:BC108"/>
    <mergeCell ref="BD108:BS108"/>
    <mergeCell ref="BT108:CI108"/>
    <mergeCell ref="CJ108:DA108"/>
    <mergeCell ref="A104:DA104"/>
    <mergeCell ref="A106:G106"/>
    <mergeCell ref="H106:BC106"/>
    <mergeCell ref="BD106:BS106"/>
    <mergeCell ref="BT106:CI106"/>
    <mergeCell ref="CJ106:DA106"/>
    <mergeCell ref="A102:G102"/>
    <mergeCell ref="H102:AO102"/>
    <mergeCell ref="AP102:BE102"/>
    <mergeCell ref="BF102:BU102"/>
    <mergeCell ref="BV102:CK102"/>
    <mergeCell ref="CL102:DA102"/>
    <mergeCell ref="CL100:DA100"/>
    <mergeCell ref="CL98:DA98"/>
    <mergeCell ref="A99:G99"/>
    <mergeCell ref="H99:AO99"/>
    <mergeCell ref="AP99:BE99"/>
    <mergeCell ref="BF99:BU99"/>
    <mergeCell ref="BV99:CK99"/>
    <mergeCell ref="CL99:DA99"/>
    <mergeCell ref="A101:G101"/>
    <mergeCell ref="H101:AO101"/>
    <mergeCell ref="AP101:BE101"/>
    <mergeCell ref="BF101:BU101"/>
    <mergeCell ref="BV101:CK101"/>
    <mergeCell ref="CL101:DA101"/>
    <mergeCell ref="DU38:GJ38"/>
    <mergeCell ref="GK38:GZ38"/>
    <mergeCell ref="HA38:HO38"/>
    <mergeCell ref="A151:G151"/>
    <mergeCell ref="H151:BC151"/>
    <mergeCell ref="BD151:BS151"/>
    <mergeCell ref="BT151:CI151"/>
    <mergeCell ref="CJ151:DA151"/>
    <mergeCell ref="DG80:DL80"/>
    <mergeCell ref="A90:DA90"/>
    <mergeCell ref="X92:DA92"/>
    <mergeCell ref="A94:AO94"/>
    <mergeCell ref="AP94:DA94"/>
    <mergeCell ref="A96:DA96"/>
    <mergeCell ref="A98:G98"/>
    <mergeCell ref="H98:AO98"/>
    <mergeCell ref="AP98:BE98"/>
    <mergeCell ref="BF98:BU98"/>
    <mergeCell ref="BV98:CK98"/>
    <mergeCell ref="A100:G100"/>
    <mergeCell ref="H100:AO100"/>
    <mergeCell ref="AP100:BE100"/>
    <mergeCell ref="BF100:BU100"/>
    <mergeCell ref="BV100:CK100"/>
  </mergeCells>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89" max="100" man="1"/>
    <brk id="137" max="10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3"/>
  <sheetViews>
    <sheetView view="pageBreakPreview" zoomScaleNormal="100" zoomScaleSheetLayoutView="100" workbookViewId="0">
      <selection activeCell="A13" sqref="A13:XFD13"/>
    </sheetView>
  </sheetViews>
  <sheetFormatPr defaultColWidth="0.85546875" defaultRowHeight="12" customHeight="1" x14ac:dyDescent="0.25"/>
  <cols>
    <col min="1" max="108" width="0.85546875" style="2"/>
    <col min="109" max="109" width="8.7109375" style="2" bestFit="1" customWidth="1"/>
    <col min="110" max="110" width="4.42578125" style="2" bestFit="1" customWidth="1"/>
    <col min="111" max="16384" width="0.85546875" style="2"/>
  </cols>
  <sheetData>
    <row r="1" spans="1:110" ht="3" customHeight="1" x14ac:dyDescent="0.25"/>
    <row r="2" spans="1:110" s="1" customFormat="1" ht="12" customHeight="1" x14ac:dyDescent="0.2"/>
    <row r="3" spans="1:110" s="19" customFormat="1" ht="14.25" x14ac:dyDescent="0.2">
      <c r="A3" s="365" t="s">
        <v>107</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65"/>
      <c r="CG3" s="365"/>
      <c r="CH3" s="365"/>
      <c r="CI3" s="365"/>
      <c r="CJ3" s="365"/>
      <c r="CK3" s="365"/>
      <c r="CL3" s="365"/>
      <c r="CM3" s="365"/>
      <c r="CN3" s="365"/>
      <c r="CO3" s="365"/>
      <c r="CP3" s="365"/>
      <c r="CQ3" s="365"/>
      <c r="CR3" s="365"/>
      <c r="CS3" s="365"/>
      <c r="CT3" s="365"/>
      <c r="CU3" s="365"/>
      <c r="CV3" s="365"/>
      <c r="CW3" s="365"/>
      <c r="CX3" s="365"/>
      <c r="CY3" s="365"/>
      <c r="CZ3" s="365"/>
      <c r="DA3" s="365"/>
    </row>
    <row r="4" spans="1:110" ht="6" customHeight="1" x14ac:dyDescent="0.2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row>
    <row r="5" spans="1:110" s="19" customFormat="1" ht="14.25" x14ac:dyDescent="0.2">
      <c r="A5" s="88" t="s">
        <v>6</v>
      </c>
      <c r="B5" s="88"/>
      <c r="C5" s="88"/>
      <c r="D5" s="88"/>
      <c r="E5" s="88"/>
      <c r="F5" s="88"/>
      <c r="G5" s="88"/>
      <c r="H5" s="88"/>
      <c r="I5" s="88"/>
      <c r="J5" s="88"/>
      <c r="K5" s="88"/>
      <c r="L5" s="88"/>
      <c r="M5" s="88"/>
      <c r="N5" s="88"/>
      <c r="O5" s="88"/>
      <c r="P5" s="88"/>
      <c r="Q5" s="88"/>
      <c r="R5" s="88"/>
      <c r="S5" s="88"/>
      <c r="T5" s="88"/>
      <c r="U5" s="88"/>
      <c r="V5" s="88"/>
      <c r="W5" s="88"/>
      <c r="X5" s="381" t="s">
        <v>239</v>
      </c>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F5" s="19">
        <v>851</v>
      </c>
    </row>
    <row r="6" spans="1:110" s="19" customFormat="1" ht="6" customHeight="1" x14ac:dyDescent="0.2">
      <c r="A6" s="88"/>
      <c r="B6" s="88"/>
      <c r="C6" s="88"/>
      <c r="D6" s="88"/>
      <c r="E6" s="88"/>
      <c r="F6" s="88"/>
      <c r="G6" s="88"/>
      <c r="H6" s="88"/>
      <c r="I6" s="88"/>
      <c r="J6" s="88"/>
      <c r="K6" s="88"/>
      <c r="L6" s="88"/>
      <c r="M6" s="88"/>
      <c r="N6" s="88"/>
      <c r="O6" s="88"/>
      <c r="P6" s="88"/>
      <c r="Q6" s="88"/>
      <c r="R6" s="88"/>
      <c r="S6" s="88"/>
      <c r="T6" s="88"/>
      <c r="U6" s="88"/>
      <c r="V6" s="88"/>
      <c r="W6" s="88"/>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row>
    <row r="7" spans="1:110" s="19" customFormat="1" ht="14.25" x14ac:dyDescent="0.2">
      <c r="A7" s="382" t="s">
        <v>7</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3" t="s">
        <v>366</v>
      </c>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row>
    <row r="8" spans="1:110" ht="10.5" customHeight="1"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row>
    <row r="9" spans="1:110" s="5" customFormat="1" ht="55.5" customHeight="1" x14ac:dyDescent="0.2">
      <c r="A9" s="367" t="s">
        <v>9</v>
      </c>
      <c r="B9" s="368"/>
      <c r="C9" s="368"/>
      <c r="D9" s="368"/>
      <c r="E9" s="368"/>
      <c r="F9" s="368"/>
      <c r="G9" s="369"/>
      <c r="H9" s="367" t="s">
        <v>33</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9"/>
      <c r="BD9" s="367" t="s">
        <v>108</v>
      </c>
      <c r="BE9" s="368"/>
      <c r="BF9" s="368"/>
      <c r="BG9" s="368"/>
      <c r="BH9" s="368"/>
      <c r="BI9" s="368"/>
      <c r="BJ9" s="368"/>
      <c r="BK9" s="368"/>
      <c r="BL9" s="368"/>
      <c r="BM9" s="368"/>
      <c r="BN9" s="368"/>
      <c r="BO9" s="368"/>
      <c r="BP9" s="368"/>
      <c r="BQ9" s="368"/>
      <c r="BR9" s="368"/>
      <c r="BS9" s="369"/>
      <c r="BT9" s="367" t="s">
        <v>109</v>
      </c>
      <c r="BU9" s="368"/>
      <c r="BV9" s="368"/>
      <c r="BW9" s="368"/>
      <c r="BX9" s="368"/>
      <c r="BY9" s="368"/>
      <c r="BZ9" s="368"/>
      <c r="CA9" s="368"/>
      <c r="CB9" s="368"/>
      <c r="CC9" s="368"/>
      <c r="CD9" s="369"/>
      <c r="CE9" s="367" t="s">
        <v>110</v>
      </c>
      <c r="CF9" s="368"/>
      <c r="CG9" s="368"/>
      <c r="CH9" s="368"/>
      <c r="CI9" s="368"/>
      <c r="CJ9" s="368"/>
      <c r="CK9" s="368"/>
      <c r="CL9" s="368"/>
      <c r="CM9" s="368"/>
      <c r="CN9" s="368"/>
      <c r="CO9" s="368"/>
      <c r="CP9" s="368"/>
      <c r="CQ9" s="368"/>
      <c r="CR9" s="368"/>
      <c r="CS9" s="368"/>
      <c r="CT9" s="368"/>
      <c r="CU9" s="368"/>
      <c r="CV9" s="368"/>
      <c r="CW9" s="368"/>
      <c r="CX9" s="368"/>
      <c r="CY9" s="368"/>
      <c r="CZ9" s="368"/>
      <c r="DA9" s="369"/>
    </row>
    <row r="10" spans="1:110" s="6" customFormat="1" ht="12.75" x14ac:dyDescent="0.2">
      <c r="A10" s="366">
        <v>1</v>
      </c>
      <c r="B10" s="366"/>
      <c r="C10" s="366"/>
      <c r="D10" s="366"/>
      <c r="E10" s="366"/>
      <c r="F10" s="366"/>
      <c r="G10" s="366"/>
      <c r="H10" s="366">
        <v>2</v>
      </c>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v>3</v>
      </c>
      <c r="BE10" s="366"/>
      <c r="BF10" s="366"/>
      <c r="BG10" s="366"/>
      <c r="BH10" s="366"/>
      <c r="BI10" s="366"/>
      <c r="BJ10" s="366"/>
      <c r="BK10" s="366"/>
      <c r="BL10" s="366"/>
      <c r="BM10" s="366"/>
      <c r="BN10" s="366"/>
      <c r="BO10" s="366"/>
      <c r="BP10" s="366"/>
      <c r="BQ10" s="366"/>
      <c r="BR10" s="366"/>
      <c r="BS10" s="366"/>
      <c r="BT10" s="366">
        <v>4</v>
      </c>
      <c r="BU10" s="366"/>
      <c r="BV10" s="366"/>
      <c r="BW10" s="366"/>
      <c r="BX10" s="366"/>
      <c r="BY10" s="366"/>
      <c r="BZ10" s="366"/>
      <c r="CA10" s="366"/>
      <c r="CB10" s="366"/>
      <c r="CC10" s="366"/>
      <c r="CD10" s="366"/>
      <c r="CE10" s="366">
        <v>5</v>
      </c>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row>
    <row r="11" spans="1:110" s="7" customFormat="1" ht="15" customHeight="1" x14ac:dyDescent="0.2">
      <c r="A11" s="354" t="s">
        <v>37</v>
      </c>
      <c r="B11" s="354"/>
      <c r="C11" s="354"/>
      <c r="D11" s="354"/>
      <c r="E11" s="354"/>
      <c r="F11" s="354"/>
      <c r="G11" s="354"/>
      <c r="H11" s="361" t="s">
        <v>116</v>
      </c>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53">
        <v>5072525</v>
      </c>
      <c r="BE11" s="353"/>
      <c r="BF11" s="353"/>
      <c r="BG11" s="353"/>
      <c r="BH11" s="353"/>
      <c r="BI11" s="353"/>
      <c r="BJ11" s="353"/>
      <c r="BK11" s="353"/>
      <c r="BL11" s="353"/>
      <c r="BM11" s="353"/>
      <c r="BN11" s="353"/>
      <c r="BO11" s="353"/>
      <c r="BP11" s="353"/>
      <c r="BQ11" s="353"/>
      <c r="BR11" s="353"/>
      <c r="BS11" s="353"/>
      <c r="BT11" s="353">
        <v>1.5</v>
      </c>
      <c r="BU11" s="353"/>
      <c r="BV11" s="353"/>
      <c r="BW11" s="353"/>
      <c r="BX11" s="353"/>
      <c r="BY11" s="353"/>
      <c r="BZ11" s="353"/>
      <c r="CA11" s="353"/>
      <c r="CB11" s="353"/>
      <c r="CC11" s="353"/>
      <c r="CD11" s="353"/>
      <c r="CE11" s="353">
        <v>76088</v>
      </c>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E11" s="7">
        <v>290</v>
      </c>
    </row>
    <row r="12" spans="1:110" s="7" customFormat="1" ht="15" customHeight="1" x14ac:dyDescent="0.2">
      <c r="A12" s="354"/>
      <c r="B12" s="354"/>
      <c r="C12" s="354"/>
      <c r="D12" s="354"/>
      <c r="E12" s="354"/>
      <c r="F12" s="354"/>
      <c r="G12" s="354"/>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436"/>
      <c r="CF12" s="436"/>
      <c r="CG12" s="436"/>
      <c r="CH12" s="436"/>
      <c r="CI12" s="436"/>
      <c r="CJ12" s="436"/>
      <c r="CK12" s="436"/>
      <c r="CL12" s="436"/>
      <c r="CM12" s="436"/>
      <c r="CN12" s="436"/>
      <c r="CO12" s="436"/>
      <c r="CP12" s="436"/>
      <c r="CQ12" s="436"/>
      <c r="CR12" s="436"/>
      <c r="CS12" s="436"/>
      <c r="CT12" s="436"/>
      <c r="CU12" s="436"/>
      <c r="CV12" s="436"/>
      <c r="CW12" s="436"/>
      <c r="CX12" s="436"/>
      <c r="CY12" s="436"/>
      <c r="CZ12" s="436"/>
      <c r="DA12" s="436"/>
    </row>
    <row r="13" spans="1:110" s="7" customFormat="1" ht="15" customHeight="1" x14ac:dyDescent="0.2">
      <c r="A13" s="354"/>
      <c r="B13" s="354"/>
      <c r="C13" s="354"/>
      <c r="D13" s="354"/>
      <c r="E13" s="354"/>
      <c r="F13" s="354"/>
      <c r="G13" s="354"/>
      <c r="H13" s="346" t="s">
        <v>22</v>
      </c>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7"/>
      <c r="BD13" s="350"/>
      <c r="BE13" s="350"/>
      <c r="BF13" s="350"/>
      <c r="BG13" s="350"/>
      <c r="BH13" s="350"/>
      <c r="BI13" s="350"/>
      <c r="BJ13" s="350"/>
      <c r="BK13" s="350"/>
      <c r="BL13" s="350"/>
      <c r="BM13" s="350"/>
      <c r="BN13" s="350"/>
      <c r="BO13" s="350"/>
      <c r="BP13" s="350"/>
      <c r="BQ13" s="350"/>
      <c r="BR13" s="350"/>
      <c r="BS13" s="350"/>
      <c r="BT13" s="350" t="s">
        <v>23</v>
      </c>
      <c r="BU13" s="350"/>
      <c r="BV13" s="350"/>
      <c r="BW13" s="350"/>
      <c r="BX13" s="350"/>
      <c r="BY13" s="350"/>
      <c r="BZ13" s="350"/>
      <c r="CA13" s="350"/>
      <c r="CB13" s="350"/>
      <c r="CC13" s="350"/>
      <c r="CD13" s="350"/>
      <c r="CE13" s="353">
        <f>CE11</f>
        <v>76088</v>
      </c>
      <c r="CF13" s="353"/>
      <c r="CG13" s="353"/>
      <c r="CH13" s="353"/>
      <c r="CI13" s="353"/>
      <c r="CJ13" s="353"/>
      <c r="CK13" s="353"/>
      <c r="CL13" s="353"/>
      <c r="CM13" s="353"/>
      <c r="CN13" s="353"/>
      <c r="CO13" s="353"/>
      <c r="CP13" s="353"/>
      <c r="CQ13" s="353"/>
      <c r="CR13" s="353"/>
      <c r="CS13" s="353"/>
      <c r="CT13" s="353"/>
      <c r="CU13" s="353"/>
      <c r="CV13" s="353"/>
      <c r="CW13" s="353"/>
      <c r="CX13" s="353"/>
      <c r="CY13" s="353"/>
      <c r="CZ13" s="353"/>
      <c r="DA13" s="353"/>
      <c r="DE13" s="78">
        <f>CE13</f>
        <v>76088</v>
      </c>
    </row>
  </sheetData>
  <mergeCells count="29">
    <mergeCell ref="A3:DA3"/>
    <mergeCell ref="X5:DA5"/>
    <mergeCell ref="A7:AO7"/>
    <mergeCell ref="AP7:DA7"/>
    <mergeCell ref="A9:G9"/>
    <mergeCell ref="H9:BC9"/>
    <mergeCell ref="BD9:BS9"/>
    <mergeCell ref="BT9:CD9"/>
    <mergeCell ref="CE9:DA9"/>
    <mergeCell ref="A11:G11"/>
    <mergeCell ref="H11:BC11"/>
    <mergeCell ref="BD11:BS11"/>
    <mergeCell ref="BT11:CD11"/>
    <mergeCell ref="CE11:DA11"/>
    <mergeCell ref="A10:G10"/>
    <mergeCell ref="H10:BC10"/>
    <mergeCell ref="BD10:BS10"/>
    <mergeCell ref="BT10:CD10"/>
    <mergeCell ref="CE10:DA10"/>
    <mergeCell ref="A12:G12"/>
    <mergeCell ref="H12:BC12"/>
    <mergeCell ref="BD12:BS12"/>
    <mergeCell ref="BT12:CD12"/>
    <mergeCell ref="CE12:DA12"/>
    <mergeCell ref="A13:G13"/>
    <mergeCell ref="H13:BC13"/>
    <mergeCell ref="BD13:BS13"/>
    <mergeCell ref="BT13:CD13"/>
    <mergeCell ref="CE13:DA13"/>
  </mergeCells>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3"/>
  <sheetViews>
    <sheetView view="pageBreakPreview" zoomScaleNormal="100" zoomScaleSheetLayoutView="100" workbookViewId="0">
      <selection activeCell="A2" sqref="A2:DA2"/>
    </sheetView>
  </sheetViews>
  <sheetFormatPr defaultColWidth="0.85546875" defaultRowHeight="12" customHeight="1" x14ac:dyDescent="0.25"/>
  <cols>
    <col min="1" max="22" width="0.85546875" style="2"/>
    <col min="23" max="23" width="2.85546875" style="2" customWidth="1"/>
    <col min="24" max="113" width="0.85546875" style="2"/>
    <col min="114" max="114" width="8.7109375" style="2" bestFit="1" customWidth="1"/>
    <col min="115" max="16384" width="0.85546875" style="2"/>
  </cols>
  <sheetData>
    <row r="1" spans="1:114" ht="3" customHeight="1" x14ac:dyDescent="0.25"/>
    <row r="2" spans="1:114" s="19" customFormat="1" ht="14.25" x14ac:dyDescent="0.2">
      <c r="A2" s="365" t="s">
        <v>103</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c r="CS2" s="365"/>
      <c r="CT2" s="365"/>
      <c r="CU2" s="365"/>
      <c r="CV2" s="365"/>
      <c r="CW2" s="365"/>
      <c r="CX2" s="365"/>
      <c r="CY2" s="365"/>
      <c r="CZ2" s="365"/>
      <c r="DA2" s="365"/>
    </row>
    <row r="3" spans="1:114" ht="6" customHeight="1" x14ac:dyDescent="0.2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row>
    <row r="4" spans="1:114" s="19" customFormat="1" ht="14.25" x14ac:dyDescent="0.2">
      <c r="A4" s="88" t="s">
        <v>6</v>
      </c>
      <c r="B4" s="88"/>
      <c r="C4" s="88"/>
      <c r="D4" s="88"/>
      <c r="E4" s="88"/>
      <c r="F4" s="88"/>
      <c r="G4" s="88"/>
      <c r="H4" s="88"/>
      <c r="I4" s="88"/>
      <c r="J4" s="88"/>
      <c r="K4" s="88"/>
      <c r="L4" s="88"/>
      <c r="M4" s="88"/>
      <c r="N4" s="88"/>
      <c r="O4" s="88"/>
      <c r="P4" s="88"/>
      <c r="Q4" s="88"/>
      <c r="R4" s="88"/>
      <c r="S4" s="88"/>
      <c r="T4" s="88"/>
      <c r="U4" s="88"/>
      <c r="V4" s="88"/>
      <c r="W4" s="88"/>
      <c r="X4" s="381" t="s">
        <v>113</v>
      </c>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J4" s="19">
        <v>612</v>
      </c>
    </row>
    <row r="5" spans="1:114" s="19" customFormat="1" ht="6" customHeight="1" x14ac:dyDescent="0.2">
      <c r="A5" s="88"/>
      <c r="B5" s="88"/>
      <c r="C5" s="88"/>
      <c r="D5" s="88"/>
      <c r="E5" s="88"/>
      <c r="F5" s="88"/>
      <c r="G5" s="88"/>
      <c r="H5" s="88"/>
      <c r="I5" s="88"/>
      <c r="J5" s="88"/>
      <c r="K5" s="88"/>
      <c r="L5" s="88"/>
      <c r="M5" s="88"/>
      <c r="N5" s="88"/>
      <c r="O5" s="88"/>
      <c r="P5" s="88"/>
      <c r="Q5" s="88"/>
      <c r="R5" s="88"/>
      <c r="S5" s="88"/>
      <c r="T5" s="88"/>
      <c r="U5" s="88"/>
      <c r="V5" s="88"/>
      <c r="W5" s="88"/>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row>
    <row r="6" spans="1:114" s="19" customFormat="1" ht="14.25" x14ac:dyDescent="0.2">
      <c r="A6" s="382" t="s">
        <v>7</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3" t="s">
        <v>368</v>
      </c>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row>
    <row r="7" spans="1:114" ht="10.5" customHeight="1" x14ac:dyDescent="0.2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row>
    <row r="8" spans="1:114" s="5" customFormat="1" ht="45" customHeight="1" x14ac:dyDescent="0.2">
      <c r="A8" s="367" t="s">
        <v>9</v>
      </c>
      <c r="B8" s="368"/>
      <c r="C8" s="368"/>
      <c r="D8" s="368"/>
      <c r="E8" s="368"/>
      <c r="F8" s="368"/>
      <c r="G8" s="369"/>
      <c r="H8" s="367" t="s">
        <v>48</v>
      </c>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9"/>
      <c r="BD8" s="367" t="s">
        <v>104</v>
      </c>
      <c r="BE8" s="368"/>
      <c r="BF8" s="368"/>
      <c r="BG8" s="368"/>
      <c r="BH8" s="368"/>
      <c r="BI8" s="368"/>
      <c r="BJ8" s="368"/>
      <c r="BK8" s="368"/>
      <c r="BL8" s="368"/>
      <c r="BM8" s="368"/>
      <c r="BN8" s="368"/>
      <c r="BO8" s="368"/>
      <c r="BP8" s="368"/>
      <c r="BQ8" s="368"/>
      <c r="BR8" s="368"/>
      <c r="BS8" s="369"/>
      <c r="BT8" s="367" t="s">
        <v>105</v>
      </c>
      <c r="BU8" s="368"/>
      <c r="BV8" s="368"/>
      <c r="BW8" s="368"/>
      <c r="BX8" s="368"/>
      <c r="BY8" s="368"/>
      <c r="BZ8" s="368"/>
      <c r="CA8" s="368"/>
      <c r="CB8" s="368"/>
      <c r="CC8" s="368"/>
      <c r="CD8" s="368"/>
      <c r="CE8" s="368"/>
      <c r="CF8" s="368"/>
      <c r="CG8" s="368"/>
      <c r="CH8" s="368"/>
      <c r="CI8" s="369"/>
      <c r="CJ8" s="367" t="s">
        <v>106</v>
      </c>
      <c r="CK8" s="368"/>
      <c r="CL8" s="368"/>
      <c r="CM8" s="368"/>
      <c r="CN8" s="368"/>
      <c r="CO8" s="368"/>
      <c r="CP8" s="368"/>
      <c r="CQ8" s="368"/>
      <c r="CR8" s="368"/>
      <c r="CS8" s="368"/>
      <c r="CT8" s="368"/>
      <c r="CU8" s="368"/>
      <c r="CV8" s="368"/>
      <c r="CW8" s="368"/>
      <c r="CX8" s="368"/>
      <c r="CY8" s="368"/>
      <c r="CZ8" s="368"/>
      <c r="DA8" s="369"/>
    </row>
    <row r="9" spans="1:114" s="6" customFormat="1" ht="12.75" x14ac:dyDescent="0.2">
      <c r="A9" s="366">
        <v>1</v>
      </c>
      <c r="B9" s="366"/>
      <c r="C9" s="366"/>
      <c r="D9" s="366"/>
      <c r="E9" s="366"/>
      <c r="F9" s="366"/>
      <c r="G9" s="366"/>
      <c r="H9" s="366">
        <v>2</v>
      </c>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v>3</v>
      </c>
      <c r="BE9" s="366"/>
      <c r="BF9" s="366"/>
      <c r="BG9" s="366"/>
      <c r="BH9" s="366"/>
      <c r="BI9" s="366"/>
      <c r="BJ9" s="366"/>
      <c r="BK9" s="366"/>
      <c r="BL9" s="366"/>
      <c r="BM9" s="366"/>
      <c r="BN9" s="366"/>
      <c r="BO9" s="366"/>
      <c r="BP9" s="366"/>
      <c r="BQ9" s="366"/>
      <c r="BR9" s="366"/>
      <c r="BS9" s="366"/>
      <c r="BT9" s="366">
        <v>4</v>
      </c>
      <c r="BU9" s="366"/>
      <c r="BV9" s="366"/>
      <c r="BW9" s="366"/>
      <c r="BX9" s="366"/>
      <c r="BY9" s="366"/>
      <c r="BZ9" s="366"/>
      <c r="CA9" s="366"/>
      <c r="CB9" s="366"/>
      <c r="CC9" s="366"/>
      <c r="CD9" s="366"/>
      <c r="CE9" s="366"/>
      <c r="CF9" s="366"/>
      <c r="CG9" s="366"/>
      <c r="CH9" s="366"/>
      <c r="CI9" s="366"/>
      <c r="CJ9" s="366">
        <v>5</v>
      </c>
      <c r="CK9" s="366"/>
      <c r="CL9" s="366"/>
      <c r="CM9" s="366"/>
      <c r="CN9" s="366"/>
      <c r="CO9" s="366"/>
      <c r="CP9" s="366"/>
      <c r="CQ9" s="366"/>
      <c r="CR9" s="366"/>
      <c r="CS9" s="366"/>
      <c r="CT9" s="366"/>
      <c r="CU9" s="366"/>
      <c r="CV9" s="366"/>
      <c r="CW9" s="366"/>
      <c r="CX9" s="366"/>
      <c r="CY9" s="366"/>
      <c r="CZ9" s="366"/>
      <c r="DA9" s="366"/>
    </row>
    <row r="10" spans="1:114" s="7" customFormat="1" ht="41.25" customHeight="1" x14ac:dyDescent="0.2">
      <c r="A10" s="354" t="s">
        <v>37</v>
      </c>
      <c r="B10" s="354"/>
      <c r="C10" s="354"/>
      <c r="D10" s="354"/>
      <c r="E10" s="354"/>
      <c r="F10" s="354"/>
      <c r="G10" s="354"/>
      <c r="H10" s="361" t="s">
        <v>117</v>
      </c>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53">
        <v>15000</v>
      </c>
      <c r="BE10" s="353"/>
      <c r="BF10" s="353"/>
      <c r="BG10" s="353"/>
      <c r="BH10" s="353"/>
      <c r="BI10" s="353"/>
      <c r="BJ10" s="353"/>
      <c r="BK10" s="353"/>
      <c r="BL10" s="353"/>
      <c r="BM10" s="353"/>
      <c r="BN10" s="353"/>
      <c r="BO10" s="353"/>
      <c r="BP10" s="353"/>
      <c r="BQ10" s="353"/>
      <c r="BR10" s="353"/>
      <c r="BS10" s="353"/>
      <c r="BT10" s="353">
        <v>3</v>
      </c>
      <c r="BU10" s="353"/>
      <c r="BV10" s="353"/>
      <c r="BW10" s="353"/>
      <c r="BX10" s="353"/>
      <c r="BY10" s="353"/>
      <c r="BZ10" s="353"/>
      <c r="CA10" s="353"/>
      <c r="CB10" s="353"/>
      <c r="CC10" s="353"/>
      <c r="CD10" s="353"/>
      <c r="CE10" s="353"/>
      <c r="CF10" s="353"/>
      <c r="CG10" s="353"/>
      <c r="CH10" s="353"/>
      <c r="CI10" s="353"/>
      <c r="CJ10" s="353">
        <f>BD10*BT10</f>
        <v>45000</v>
      </c>
      <c r="CK10" s="353"/>
      <c r="CL10" s="353"/>
      <c r="CM10" s="353"/>
      <c r="CN10" s="353"/>
      <c r="CO10" s="353"/>
      <c r="CP10" s="353"/>
      <c r="CQ10" s="353"/>
      <c r="CR10" s="353"/>
      <c r="CS10" s="353"/>
      <c r="CT10" s="353"/>
      <c r="CU10" s="353"/>
      <c r="CV10" s="353"/>
      <c r="CW10" s="353"/>
      <c r="CX10" s="353"/>
      <c r="CY10" s="353"/>
      <c r="CZ10" s="353"/>
      <c r="DA10" s="353"/>
    </row>
    <row r="11" spans="1:114" s="7" customFormat="1" ht="15" customHeight="1" x14ac:dyDescent="0.2">
      <c r="A11" s="354"/>
      <c r="B11" s="354"/>
      <c r="C11" s="354"/>
      <c r="D11" s="354"/>
      <c r="E11" s="354"/>
      <c r="F11" s="354"/>
      <c r="G11" s="354"/>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row>
    <row r="12" spans="1:114" s="7" customFormat="1" ht="15" customHeight="1" x14ac:dyDescent="0.2">
      <c r="A12" s="354"/>
      <c r="B12" s="354"/>
      <c r="C12" s="354"/>
      <c r="D12" s="354"/>
      <c r="E12" s="354"/>
      <c r="F12" s="354"/>
      <c r="G12" s="354"/>
      <c r="H12" s="346" t="s">
        <v>22</v>
      </c>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7"/>
      <c r="BD12" s="350" t="s">
        <v>23</v>
      </c>
      <c r="BE12" s="350"/>
      <c r="BF12" s="350"/>
      <c r="BG12" s="350"/>
      <c r="BH12" s="350"/>
      <c r="BI12" s="350"/>
      <c r="BJ12" s="350"/>
      <c r="BK12" s="350"/>
      <c r="BL12" s="350"/>
      <c r="BM12" s="350"/>
      <c r="BN12" s="350"/>
      <c r="BO12" s="350"/>
      <c r="BP12" s="350"/>
      <c r="BQ12" s="350"/>
      <c r="BR12" s="350"/>
      <c r="BS12" s="350"/>
      <c r="BT12" s="350" t="s">
        <v>23</v>
      </c>
      <c r="BU12" s="350"/>
      <c r="BV12" s="350"/>
      <c r="BW12" s="350"/>
      <c r="BX12" s="350"/>
      <c r="BY12" s="350"/>
      <c r="BZ12" s="350"/>
      <c r="CA12" s="350"/>
      <c r="CB12" s="350"/>
      <c r="CC12" s="350"/>
      <c r="CD12" s="350"/>
      <c r="CE12" s="350"/>
      <c r="CF12" s="350"/>
      <c r="CG12" s="350"/>
      <c r="CH12" s="350"/>
      <c r="CI12" s="350"/>
      <c r="CJ12" s="350">
        <f>CJ10</f>
        <v>45000</v>
      </c>
      <c r="CK12" s="350"/>
      <c r="CL12" s="350"/>
      <c r="CM12" s="350"/>
      <c r="CN12" s="350"/>
      <c r="CO12" s="350"/>
      <c r="CP12" s="350"/>
      <c r="CQ12" s="350"/>
      <c r="CR12" s="350"/>
      <c r="CS12" s="350"/>
      <c r="CT12" s="350"/>
      <c r="CU12" s="350"/>
      <c r="CV12" s="350"/>
      <c r="CW12" s="350"/>
      <c r="CX12" s="350"/>
      <c r="CY12" s="350"/>
      <c r="CZ12" s="350"/>
      <c r="DA12" s="350"/>
      <c r="DJ12" s="78">
        <f>CJ12</f>
        <v>45000</v>
      </c>
    </row>
    <row r="13" spans="1:114" s="1" customFormat="1" ht="12" customHeight="1" x14ac:dyDescent="0.2"/>
  </sheetData>
  <mergeCells count="29">
    <mergeCell ref="A2:DA2"/>
    <mergeCell ref="X4:DA4"/>
    <mergeCell ref="A6:AO6"/>
    <mergeCell ref="AP6:DA6"/>
    <mergeCell ref="A8:G8"/>
    <mergeCell ref="H8:BC8"/>
    <mergeCell ref="BD8:BS8"/>
    <mergeCell ref="BT8:CI8"/>
    <mergeCell ref="CJ8:DA8"/>
    <mergeCell ref="A10:G10"/>
    <mergeCell ref="H10:BC10"/>
    <mergeCell ref="BD10:BS10"/>
    <mergeCell ref="BT10:CI10"/>
    <mergeCell ref="CJ10:DA10"/>
    <mergeCell ref="A9:G9"/>
    <mergeCell ref="H9:BC9"/>
    <mergeCell ref="BD9:BS9"/>
    <mergeCell ref="BT9:CI9"/>
    <mergeCell ref="CJ9:DA9"/>
    <mergeCell ref="A12:G12"/>
    <mergeCell ref="H12:BC12"/>
    <mergeCell ref="BD12:BS12"/>
    <mergeCell ref="BT12:CI12"/>
    <mergeCell ref="CJ12:DA12"/>
    <mergeCell ref="A11:G11"/>
    <mergeCell ref="H11:BC11"/>
    <mergeCell ref="BD11:BS11"/>
    <mergeCell ref="BT11:CI11"/>
    <mergeCell ref="CJ11:DA11"/>
  </mergeCells>
  <pageMargins left="0.78740157480314965" right="0.51181102362204722" top="0.59055118110236227" bottom="0.39370078740157483" header="0.19685039370078741" footer="0.19685039370078741"/>
  <pageSetup paperSize="9" scale="98"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 max="18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
  <sheetViews>
    <sheetView view="pageBreakPreview" topLeftCell="D1" zoomScaleNormal="100" zoomScaleSheetLayoutView="100" workbookViewId="0">
      <selection activeCell="CJ9" sqref="CJ9:DA9"/>
    </sheetView>
  </sheetViews>
  <sheetFormatPr defaultColWidth="0.85546875" defaultRowHeight="12" customHeight="1" x14ac:dyDescent="0.25"/>
  <cols>
    <col min="1" max="1" width="0.85546875" style="2"/>
    <col min="2" max="2" width="3.28515625" style="2" customWidth="1"/>
    <col min="3" max="96" width="0.85546875" style="2"/>
    <col min="97" max="97" width="11.5703125" style="2" bestFit="1" customWidth="1"/>
    <col min="98" max="112" width="0.85546875" style="2"/>
    <col min="113" max="113" width="9" style="2" bestFit="1" customWidth="1"/>
    <col min="114" max="16384" width="0.85546875" style="2"/>
  </cols>
  <sheetData>
    <row r="1" spans="1:113" ht="3" customHeight="1" x14ac:dyDescent="0.25"/>
    <row r="2" spans="1:113" ht="3" customHeight="1" x14ac:dyDescent="0.25"/>
    <row r="3" spans="1:113" s="20" customFormat="1" ht="14.25" x14ac:dyDescent="0.2">
      <c r="A3" s="380" t="s">
        <v>25</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I3" s="20">
        <v>612</v>
      </c>
    </row>
    <row r="4" spans="1:113" ht="22.5" customHeight="1" x14ac:dyDescent="0.25">
      <c r="A4" s="98" t="s">
        <v>6</v>
      </c>
      <c r="B4" s="98"/>
      <c r="C4" s="98"/>
      <c r="D4" s="98"/>
      <c r="E4" s="98"/>
      <c r="F4" s="98"/>
      <c r="G4" s="98"/>
      <c r="H4" s="98"/>
      <c r="I4" s="98"/>
      <c r="J4" s="98"/>
      <c r="K4" s="98"/>
      <c r="L4" s="98"/>
      <c r="M4" s="98"/>
      <c r="N4" s="98"/>
      <c r="O4" s="98"/>
      <c r="P4" s="98"/>
      <c r="Q4" s="98"/>
      <c r="R4" s="98"/>
      <c r="S4" s="98"/>
      <c r="T4" s="98"/>
      <c r="U4" s="98"/>
      <c r="V4" s="98"/>
      <c r="W4" s="98"/>
      <c r="X4" s="381" t="s">
        <v>113</v>
      </c>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row>
    <row r="5" spans="1:113" s="5" customFormat="1" ht="6" customHeight="1" x14ac:dyDescent="0.2">
      <c r="A5" s="98"/>
      <c r="B5" s="98"/>
      <c r="C5" s="98"/>
      <c r="D5" s="98"/>
      <c r="E5" s="98"/>
      <c r="F5" s="98"/>
      <c r="G5" s="98"/>
      <c r="H5" s="98"/>
      <c r="I5" s="98"/>
      <c r="J5" s="98"/>
      <c r="K5" s="98"/>
      <c r="L5" s="98"/>
      <c r="M5" s="98"/>
      <c r="N5" s="98"/>
      <c r="O5" s="98"/>
      <c r="P5" s="98"/>
      <c r="Q5" s="98"/>
      <c r="R5" s="98"/>
      <c r="S5" s="98"/>
      <c r="T5" s="98"/>
      <c r="U5" s="98"/>
      <c r="V5" s="98"/>
      <c r="W5" s="98"/>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row>
    <row r="6" spans="1:113" s="6" customFormat="1" ht="14.25" x14ac:dyDescent="0.2">
      <c r="A6" s="382" t="s">
        <v>7</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3" t="s">
        <v>368</v>
      </c>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row>
    <row r="7" spans="1:113" s="6" customFormat="1" ht="9.75" customHeight="1" x14ac:dyDescent="0.2">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row>
    <row r="8" spans="1:113" s="7" customFormat="1" ht="15" customHeight="1" x14ac:dyDescent="0.2">
      <c r="A8" s="354" t="s">
        <v>37</v>
      </c>
      <c r="B8" s="354"/>
      <c r="C8" s="354"/>
      <c r="D8" s="354"/>
      <c r="E8" s="354"/>
      <c r="F8" s="354"/>
      <c r="G8" s="361" t="s">
        <v>369</v>
      </c>
      <c r="H8" s="361"/>
      <c r="I8" s="361"/>
      <c r="J8" s="361"/>
      <c r="K8" s="361"/>
      <c r="L8" s="361"/>
      <c r="M8" s="361"/>
      <c r="N8" s="361"/>
      <c r="O8" s="361"/>
      <c r="P8" s="361"/>
      <c r="Q8" s="361"/>
      <c r="R8" s="361"/>
      <c r="S8" s="361"/>
      <c r="T8" s="361"/>
      <c r="U8" s="361"/>
      <c r="V8" s="361"/>
      <c r="W8" s="361"/>
      <c r="X8" s="361"/>
      <c r="Y8" s="361"/>
      <c r="Z8" s="361"/>
      <c r="AA8" s="361"/>
      <c r="AB8" s="361"/>
      <c r="AC8" s="361"/>
      <c r="AD8" s="361"/>
      <c r="AE8" s="353">
        <v>3214.2856999999999</v>
      </c>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2">
        <v>4</v>
      </c>
      <c r="BE8" s="352"/>
      <c r="BF8" s="352"/>
      <c r="BG8" s="352"/>
      <c r="BH8" s="352"/>
      <c r="BI8" s="352"/>
      <c r="BJ8" s="352"/>
      <c r="BK8" s="352"/>
      <c r="BL8" s="352"/>
      <c r="BM8" s="352"/>
      <c r="BN8" s="352"/>
      <c r="BO8" s="352"/>
      <c r="BP8" s="352"/>
      <c r="BQ8" s="352"/>
      <c r="BR8" s="352"/>
      <c r="BS8" s="352"/>
      <c r="BT8" s="352">
        <v>7</v>
      </c>
      <c r="BU8" s="352"/>
      <c r="BV8" s="352"/>
      <c r="BW8" s="352"/>
      <c r="BX8" s="352"/>
      <c r="BY8" s="352"/>
      <c r="BZ8" s="352"/>
      <c r="CA8" s="352"/>
      <c r="CB8" s="352"/>
      <c r="CC8" s="352"/>
      <c r="CD8" s="352"/>
      <c r="CE8" s="352"/>
      <c r="CF8" s="352"/>
      <c r="CG8" s="352"/>
      <c r="CH8" s="352"/>
      <c r="CI8" s="352"/>
      <c r="CJ8" s="353">
        <f>AE8*BD8*BT8</f>
        <v>89999.999599999996</v>
      </c>
      <c r="CK8" s="353"/>
      <c r="CL8" s="353"/>
      <c r="CM8" s="353"/>
      <c r="CN8" s="353"/>
      <c r="CO8" s="353"/>
      <c r="CP8" s="353"/>
      <c r="CQ8" s="353"/>
      <c r="CR8" s="353"/>
      <c r="CS8" s="353"/>
      <c r="CT8" s="353"/>
      <c r="CU8" s="353"/>
      <c r="CV8" s="353"/>
      <c r="CW8" s="353"/>
      <c r="CX8" s="353"/>
      <c r="CY8" s="353"/>
      <c r="CZ8" s="353"/>
      <c r="DA8" s="353"/>
      <c r="DI8" s="7">
        <v>212</v>
      </c>
    </row>
    <row r="9" spans="1:113" s="7" customFormat="1" ht="15" customHeight="1" x14ac:dyDescent="0.2">
      <c r="A9" s="354"/>
      <c r="B9" s="354"/>
      <c r="C9" s="354"/>
      <c r="D9" s="354"/>
      <c r="E9" s="354"/>
      <c r="F9" s="354"/>
      <c r="G9" s="389"/>
      <c r="H9" s="389"/>
      <c r="I9" s="389"/>
      <c r="J9" s="389"/>
      <c r="K9" s="389"/>
      <c r="L9" s="389"/>
      <c r="M9" s="389"/>
      <c r="N9" s="389"/>
      <c r="O9" s="389"/>
      <c r="P9" s="389"/>
      <c r="Q9" s="389"/>
      <c r="R9" s="389"/>
      <c r="S9" s="389"/>
      <c r="T9" s="389"/>
      <c r="U9" s="389"/>
      <c r="V9" s="389"/>
      <c r="W9" s="389"/>
      <c r="X9" s="389"/>
      <c r="Y9" s="389"/>
      <c r="Z9" s="389"/>
      <c r="AA9" s="389"/>
      <c r="AB9" s="389"/>
      <c r="AC9" s="389"/>
      <c r="AD9" s="389"/>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50"/>
      <c r="CK9" s="350"/>
      <c r="CL9" s="350"/>
      <c r="CM9" s="350"/>
      <c r="CN9" s="350"/>
      <c r="CO9" s="350"/>
      <c r="CP9" s="350"/>
      <c r="CQ9" s="350"/>
      <c r="CR9" s="350"/>
      <c r="CS9" s="350"/>
      <c r="CT9" s="350"/>
      <c r="CU9" s="350"/>
      <c r="CV9" s="350"/>
      <c r="CW9" s="350"/>
      <c r="CX9" s="350"/>
      <c r="CY9" s="350"/>
      <c r="CZ9" s="350"/>
      <c r="DA9" s="350"/>
    </row>
    <row r="10" spans="1:113" s="7" customFormat="1" ht="15" customHeight="1" x14ac:dyDescent="0.2">
      <c r="A10" s="354"/>
      <c r="B10" s="354"/>
      <c r="C10" s="354"/>
      <c r="D10" s="354"/>
      <c r="E10" s="354"/>
      <c r="F10" s="354"/>
      <c r="G10" s="346" t="s">
        <v>22</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7"/>
      <c r="AE10" s="349" t="s">
        <v>23</v>
      </c>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t="s">
        <v>23</v>
      </c>
      <c r="BE10" s="349"/>
      <c r="BF10" s="349"/>
      <c r="BG10" s="349"/>
      <c r="BH10" s="349"/>
      <c r="BI10" s="349"/>
      <c r="BJ10" s="349"/>
      <c r="BK10" s="349"/>
      <c r="BL10" s="349"/>
      <c r="BM10" s="349"/>
      <c r="BN10" s="349"/>
      <c r="BO10" s="349"/>
      <c r="BP10" s="349"/>
      <c r="BQ10" s="349"/>
      <c r="BR10" s="349"/>
      <c r="BS10" s="349"/>
      <c r="BT10" s="349" t="s">
        <v>23</v>
      </c>
      <c r="BU10" s="349"/>
      <c r="BV10" s="349"/>
      <c r="BW10" s="349"/>
      <c r="BX10" s="349"/>
      <c r="BY10" s="349"/>
      <c r="BZ10" s="349"/>
      <c r="CA10" s="349"/>
      <c r="CB10" s="349"/>
      <c r="CC10" s="349"/>
      <c r="CD10" s="349"/>
      <c r="CE10" s="349"/>
      <c r="CF10" s="349"/>
      <c r="CG10" s="349"/>
      <c r="CH10" s="349"/>
      <c r="CI10" s="349"/>
      <c r="CJ10" s="387">
        <f>SUM(CJ8:DA9)</f>
        <v>89999.999599999996</v>
      </c>
      <c r="CK10" s="387"/>
      <c r="CL10" s="387"/>
      <c r="CM10" s="387"/>
      <c r="CN10" s="387"/>
      <c r="CO10" s="387"/>
      <c r="CP10" s="387"/>
      <c r="CQ10" s="387"/>
      <c r="CR10" s="387"/>
      <c r="CS10" s="387"/>
      <c r="CT10" s="387"/>
      <c r="CU10" s="387"/>
      <c r="CV10" s="387"/>
      <c r="CW10" s="387"/>
      <c r="CX10" s="387"/>
      <c r="CY10" s="387"/>
      <c r="CZ10" s="387"/>
      <c r="DA10" s="387"/>
      <c r="DI10" s="78">
        <f>CJ10</f>
        <v>89999.999599999996</v>
      </c>
    </row>
    <row r="12" spans="1:113" s="20" customFormat="1" ht="14.25" hidden="1" x14ac:dyDescent="0.2">
      <c r="A12" s="320" t="s">
        <v>31</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row>
    <row r="13" spans="1:113" ht="6" hidden="1" customHeight="1" x14ac:dyDescent="0.25"/>
    <row r="14" spans="1:113" s="20" customFormat="1" ht="14.25" hidden="1" x14ac:dyDescent="0.2">
      <c r="A14" s="20" t="s">
        <v>6</v>
      </c>
      <c r="X14" s="336" t="s">
        <v>119</v>
      </c>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I14" s="20">
        <v>244</v>
      </c>
    </row>
    <row r="15" spans="1:113" s="20" customFormat="1" ht="6" hidden="1" customHeight="1" x14ac:dyDescent="0.2">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row>
    <row r="16" spans="1:113" s="20" customFormat="1" ht="14.25" hidden="1" x14ac:dyDescent="0.2">
      <c r="A16" s="337" t="s">
        <v>7</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6" t="s">
        <v>118</v>
      </c>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6"/>
      <c r="CU16" s="336"/>
      <c r="CV16" s="336"/>
      <c r="CW16" s="336"/>
      <c r="CX16" s="336"/>
      <c r="CY16" s="336"/>
      <c r="CZ16" s="336"/>
      <c r="DA16" s="336"/>
    </row>
    <row r="17" spans="1:113" ht="10.5" hidden="1" customHeight="1" x14ac:dyDescent="0.25"/>
    <row r="18" spans="1:113" s="20" customFormat="1" ht="14.25" hidden="1" x14ac:dyDescent="0.2">
      <c r="A18" s="320" t="s">
        <v>68</v>
      </c>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row>
    <row r="19" spans="1:113" ht="10.5" hidden="1" customHeight="1" x14ac:dyDescent="0.25"/>
    <row r="20" spans="1:113" ht="30" hidden="1" customHeight="1" x14ac:dyDescent="0.25">
      <c r="A20" s="321" t="s">
        <v>9</v>
      </c>
      <c r="B20" s="322"/>
      <c r="C20" s="322"/>
      <c r="D20" s="322"/>
      <c r="E20" s="322"/>
      <c r="F20" s="322"/>
      <c r="G20" s="323"/>
      <c r="H20" s="321" t="s">
        <v>33</v>
      </c>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3"/>
      <c r="BT20" s="321" t="s">
        <v>69</v>
      </c>
      <c r="BU20" s="322"/>
      <c r="BV20" s="322"/>
      <c r="BW20" s="322"/>
      <c r="BX20" s="322"/>
      <c r="BY20" s="322"/>
      <c r="BZ20" s="322"/>
      <c r="CA20" s="322"/>
      <c r="CB20" s="322"/>
      <c r="CC20" s="322"/>
      <c r="CD20" s="322"/>
      <c r="CE20" s="322"/>
      <c r="CF20" s="322"/>
      <c r="CG20" s="322"/>
      <c r="CH20" s="322"/>
      <c r="CI20" s="323"/>
      <c r="CJ20" s="321" t="s">
        <v>70</v>
      </c>
      <c r="CK20" s="322"/>
      <c r="CL20" s="322"/>
      <c r="CM20" s="322"/>
      <c r="CN20" s="322"/>
      <c r="CO20" s="322"/>
      <c r="CP20" s="322"/>
      <c r="CQ20" s="322"/>
      <c r="CR20" s="322"/>
      <c r="CS20" s="322"/>
      <c r="CT20" s="322"/>
      <c r="CU20" s="322"/>
      <c r="CV20" s="322"/>
      <c r="CW20" s="322"/>
      <c r="CX20" s="322"/>
      <c r="CY20" s="322"/>
      <c r="CZ20" s="322"/>
      <c r="DA20" s="323"/>
    </row>
    <row r="21" spans="1:113" s="1" customFormat="1" ht="12.75" hidden="1" x14ac:dyDescent="0.2">
      <c r="A21" s="316">
        <v>1</v>
      </c>
      <c r="B21" s="316"/>
      <c r="C21" s="316"/>
      <c r="D21" s="316"/>
      <c r="E21" s="316"/>
      <c r="F21" s="316"/>
      <c r="G21" s="316"/>
      <c r="H21" s="316">
        <v>2</v>
      </c>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v>3</v>
      </c>
      <c r="BU21" s="316"/>
      <c r="BV21" s="316"/>
      <c r="BW21" s="316"/>
      <c r="BX21" s="316"/>
      <c r="BY21" s="316"/>
      <c r="BZ21" s="316"/>
      <c r="CA21" s="316"/>
      <c r="CB21" s="316"/>
      <c r="CC21" s="316"/>
      <c r="CD21" s="316"/>
      <c r="CE21" s="316"/>
      <c r="CF21" s="316"/>
      <c r="CG21" s="316"/>
      <c r="CH21" s="316"/>
      <c r="CI21" s="316"/>
      <c r="CJ21" s="316">
        <v>4</v>
      </c>
      <c r="CK21" s="316"/>
      <c r="CL21" s="316"/>
      <c r="CM21" s="316"/>
      <c r="CN21" s="316"/>
      <c r="CO21" s="316"/>
      <c r="CP21" s="316"/>
      <c r="CQ21" s="316"/>
      <c r="CR21" s="316"/>
      <c r="CS21" s="316"/>
      <c r="CT21" s="316"/>
      <c r="CU21" s="316"/>
      <c r="CV21" s="316"/>
      <c r="CW21" s="316"/>
      <c r="CX21" s="316"/>
      <c r="CY21" s="316"/>
      <c r="CZ21" s="316"/>
      <c r="DA21" s="316"/>
    </row>
    <row r="22" spans="1:113" ht="19.5" hidden="1" customHeight="1" x14ac:dyDescent="0.25">
      <c r="A22" s="308" t="s">
        <v>37</v>
      </c>
      <c r="B22" s="308"/>
      <c r="C22" s="308"/>
      <c r="D22" s="308"/>
      <c r="E22" s="308"/>
      <c r="F22" s="308"/>
      <c r="G22" s="308"/>
      <c r="H22" s="309" t="s">
        <v>120</v>
      </c>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1"/>
      <c r="BT22" s="312">
        <v>1</v>
      </c>
      <c r="BU22" s="312"/>
      <c r="BV22" s="312"/>
      <c r="BW22" s="312"/>
      <c r="BX22" s="312"/>
      <c r="BY22" s="312"/>
      <c r="BZ22" s="312"/>
      <c r="CA22" s="312"/>
      <c r="CB22" s="312"/>
      <c r="CC22" s="312"/>
      <c r="CD22" s="312"/>
      <c r="CE22" s="312"/>
      <c r="CF22" s="312"/>
      <c r="CG22" s="312"/>
      <c r="CH22" s="312"/>
      <c r="CI22" s="312"/>
      <c r="CJ22" s="303"/>
      <c r="CK22" s="303"/>
      <c r="CL22" s="303"/>
      <c r="CM22" s="303"/>
      <c r="CN22" s="303"/>
      <c r="CO22" s="303"/>
      <c r="CP22" s="303"/>
      <c r="CQ22" s="303"/>
      <c r="CR22" s="303"/>
      <c r="CS22" s="303"/>
      <c r="CT22" s="303"/>
      <c r="CU22" s="303"/>
      <c r="CV22" s="303"/>
      <c r="CW22" s="303"/>
      <c r="CX22" s="303"/>
      <c r="CY22" s="303"/>
      <c r="CZ22" s="303"/>
      <c r="DA22" s="303"/>
    </row>
    <row r="23" spans="1:113" ht="15" hidden="1" customHeight="1" x14ac:dyDescent="0.25">
      <c r="A23" s="308"/>
      <c r="B23" s="308"/>
      <c r="C23" s="308"/>
      <c r="D23" s="308"/>
      <c r="E23" s="308"/>
      <c r="F23" s="308"/>
      <c r="G23" s="308"/>
      <c r="H23" s="437" t="s">
        <v>22</v>
      </c>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8"/>
      <c r="BR23" s="438"/>
      <c r="BS23" s="439"/>
      <c r="BT23" s="312" t="s">
        <v>23</v>
      </c>
      <c r="BU23" s="312"/>
      <c r="BV23" s="312"/>
      <c r="BW23" s="312"/>
      <c r="BX23" s="312"/>
      <c r="BY23" s="312"/>
      <c r="BZ23" s="312"/>
      <c r="CA23" s="312"/>
      <c r="CB23" s="312"/>
      <c r="CC23" s="312"/>
      <c r="CD23" s="312"/>
      <c r="CE23" s="312"/>
      <c r="CF23" s="312"/>
      <c r="CG23" s="312"/>
      <c r="CH23" s="312"/>
      <c r="CI23" s="312"/>
      <c r="CJ23" s="440">
        <f>SUM(CJ22:CJ22)</f>
        <v>0</v>
      </c>
      <c r="CK23" s="440"/>
      <c r="CL23" s="440"/>
      <c r="CM23" s="440"/>
      <c r="CN23" s="440"/>
      <c r="CO23" s="440"/>
      <c r="CP23" s="440"/>
      <c r="CQ23" s="440"/>
      <c r="CR23" s="440"/>
      <c r="CS23" s="440"/>
      <c r="CT23" s="440"/>
      <c r="CU23" s="440"/>
      <c r="CV23" s="440"/>
      <c r="CW23" s="440"/>
      <c r="CX23" s="440"/>
      <c r="CY23" s="440"/>
      <c r="CZ23" s="440"/>
      <c r="DA23" s="440"/>
      <c r="DI23" s="18">
        <f>CJ23</f>
        <v>0</v>
      </c>
    </row>
    <row r="24" spans="1:113" ht="12" hidden="1" customHeight="1" x14ac:dyDescent="0.25"/>
  </sheetData>
  <mergeCells count="43">
    <mergeCell ref="A23:G23"/>
    <mergeCell ref="H23:BS23"/>
    <mergeCell ref="BT23:CI23"/>
    <mergeCell ref="CJ23:DA23"/>
    <mergeCell ref="A22:G22"/>
    <mergeCell ref="H22:BS22"/>
    <mergeCell ref="BT22:CI22"/>
    <mergeCell ref="CJ22:DA22"/>
    <mergeCell ref="A20:G20"/>
    <mergeCell ref="H20:BS20"/>
    <mergeCell ref="BT20:CI20"/>
    <mergeCell ref="CJ20:DA20"/>
    <mergeCell ref="A21:G21"/>
    <mergeCell ref="H21:BS21"/>
    <mergeCell ref="BT21:CI21"/>
    <mergeCell ref="CJ21:DA21"/>
    <mergeCell ref="A18:DA18"/>
    <mergeCell ref="X14:DA14"/>
    <mergeCell ref="A16:AO16"/>
    <mergeCell ref="AP16:DA16"/>
    <mergeCell ref="A12:DA12"/>
    <mergeCell ref="CJ10:DA10"/>
    <mergeCell ref="A10:F10"/>
    <mergeCell ref="G10:AD10"/>
    <mergeCell ref="AE10:BC10"/>
    <mergeCell ref="BD10:BS10"/>
    <mergeCell ref="BT10:CI10"/>
    <mergeCell ref="A3:DA3"/>
    <mergeCell ref="X4:DA4"/>
    <mergeCell ref="A6:AO6"/>
    <mergeCell ref="AP6:DA6"/>
    <mergeCell ref="CJ9:DA9"/>
    <mergeCell ref="A8:F8"/>
    <mergeCell ref="G8:AD8"/>
    <mergeCell ref="AE8:BC8"/>
    <mergeCell ref="BD8:BS8"/>
    <mergeCell ref="BT8:CI8"/>
    <mergeCell ref="CJ8:DA8"/>
    <mergeCell ref="A9:F9"/>
    <mergeCell ref="G9:AD9"/>
    <mergeCell ref="AE9:BC9"/>
    <mergeCell ref="BD9:BS9"/>
    <mergeCell ref="BT9:CI9"/>
  </mergeCells>
  <pageMargins left="0.78740157480314965" right="0.51181102362204722" top="0.59055118110236227" bottom="0.39370078740157483" header="0.19685039370078741" footer="0.19685039370078741"/>
  <pageSetup paperSize="9" scale="8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5"/>
  <sheetViews>
    <sheetView view="pageBreakPreview" zoomScaleNormal="100" zoomScaleSheetLayoutView="100" workbookViewId="0">
      <selection activeCell="FJ42" sqref="FJ42"/>
    </sheetView>
  </sheetViews>
  <sheetFormatPr defaultColWidth="0.85546875" defaultRowHeight="12" customHeight="1" x14ac:dyDescent="0.25"/>
  <cols>
    <col min="1" max="22" width="0.85546875" style="2"/>
    <col min="23" max="23" width="2.85546875" style="2" customWidth="1"/>
    <col min="24" max="109" width="0.85546875" style="2"/>
    <col min="110" max="110" width="7.85546875" style="2" bestFit="1" customWidth="1"/>
    <col min="111" max="16384" width="0.85546875" style="2"/>
  </cols>
  <sheetData>
    <row r="1" spans="1:110" ht="3" customHeight="1" x14ac:dyDescent="0.25"/>
    <row r="2" spans="1:110" s="19" customFormat="1" ht="14.25" x14ac:dyDescent="0.2">
      <c r="A2" s="380" t="s">
        <v>31</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row>
    <row r="3" spans="1:110" ht="6" customHeight="1" x14ac:dyDescent="0.25"/>
    <row r="4" spans="1:110" s="19" customFormat="1" ht="14.25" x14ac:dyDescent="0.2">
      <c r="A4" s="19" t="s">
        <v>6</v>
      </c>
      <c r="X4" s="336" t="s">
        <v>113</v>
      </c>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row>
    <row r="5" spans="1:110" s="19" customFormat="1" ht="6" customHeight="1" x14ac:dyDescent="0.2">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row>
    <row r="6" spans="1:110" s="19" customFormat="1" ht="14.25" x14ac:dyDescent="0.2">
      <c r="A6" s="337" t="s">
        <v>7</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8" t="s">
        <v>383</v>
      </c>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row>
    <row r="7" spans="1:110" ht="10.5" customHeight="1" x14ac:dyDescent="0.25"/>
    <row r="9" spans="1:110" s="19" customFormat="1" ht="28.5" customHeight="1" x14ac:dyDescent="0.2">
      <c r="A9" s="441" t="s">
        <v>382</v>
      </c>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row>
    <row r="10" spans="1:110" ht="10.5" customHeight="1" x14ac:dyDescent="0.25"/>
    <row r="11" spans="1:110" s="5" customFormat="1" ht="30" customHeight="1" x14ac:dyDescent="0.2">
      <c r="A11" s="321" t="s">
        <v>9</v>
      </c>
      <c r="B11" s="322"/>
      <c r="C11" s="322"/>
      <c r="D11" s="322"/>
      <c r="E11" s="322"/>
      <c r="F11" s="322"/>
      <c r="G11" s="323"/>
      <c r="H11" s="321" t="s">
        <v>33</v>
      </c>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3"/>
      <c r="BD11" s="321" t="s">
        <v>57</v>
      </c>
      <c r="BE11" s="322"/>
      <c r="BF11" s="322"/>
      <c r="BG11" s="322"/>
      <c r="BH11" s="322"/>
      <c r="BI11" s="322"/>
      <c r="BJ11" s="322"/>
      <c r="BK11" s="322"/>
      <c r="BL11" s="322"/>
      <c r="BM11" s="322"/>
      <c r="BN11" s="322"/>
      <c r="BO11" s="322"/>
      <c r="BP11" s="322"/>
      <c r="BQ11" s="322"/>
      <c r="BR11" s="322"/>
      <c r="BS11" s="323"/>
      <c r="BT11" s="321" t="s">
        <v>72</v>
      </c>
      <c r="BU11" s="322"/>
      <c r="BV11" s="322"/>
      <c r="BW11" s="322"/>
      <c r="BX11" s="322"/>
      <c r="BY11" s="322"/>
      <c r="BZ11" s="322"/>
      <c r="CA11" s="322"/>
      <c r="CB11" s="322"/>
      <c r="CC11" s="322"/>
      <c r="CD11" s="322"/>
      <c r="CE11" s="322"/>
      <c r="CF11" s="322"/>
      <c r="CG11" s="322"/>
      <c r="CH11" s="322"/>
      <c r="CI11" s="323"/>
      <c r="CJ11" s="321" t="s">
        <v>73</v>
      </c>
      <c r="CK11" s="322"/>
      <c r="CL11" s="322"/>
      <c r="CM11" s="322"/>
      <c r="CN11" s="322"/>
      <c r="CO11" s="322"/>
      <c r="CP11" s="322"/>
      <c r="CQ11" s="322"/>
      <c r="CR11" s="322"/>
      <c r="CS11" s="322"/>
      <c r="CT11" s="322"/>
      <c r="CU11" s="322"/>
      <c r="CV11" s="322"/>
      <c r="CW11" s="322"/>
      <c r="CX11" s="322"/>
      <c r="CY11" s="322"/>
      <c r="CZ11" s="322"/>
      <c r="DA11" s="323"/>
    </row>
    <row r="12" spans="1:110" s="6" customFormat="1" ht="12.75" x14ac:dyDescent="0.2">
      <c r="A12" s="316"/>
      <c r="B12" s="316"/>
      <c r="C12" s="316"/>
      <c r="D12" s="316"/>
      <c r="E12" s="316"/>
      <c r="F12" s="316"/>
      <c r="G12" s="316"/>
      <c r="H12" s="316">
        <v>1</v>
      </c>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v>2</v>
      </c>
      <c r="BE12" s="316"/>
      <c r="BF12" s="316"/>
      <c r="BG12" s="316"/>
      <c r="BH12" s="316"/>
      <c r="BI12" s="316"/>
      <c r="BJ12" s="316"/>
      <c r="BK12" s="316"/>
      <c r="BL12" s="316"/>
      <c r="BM12" s="316"/>
      <c r="BN12" s="316"/>
      <c r="BO12" s="316"/>
      <c r="BP12" s="316"/>
      <c r="BQ12" s="316"/>
      <c r="BR12" s="316"/>
      <c r="BS12" s="316"/>
      <c r="BT12" s="316">
        <v>3</v>
      </c>
      <c r="BU12" s="316"/>
      <c r="BV12" s="316"/>
      <c r="BW12" s="316"/>
      <c r="BX12" s="316"/>
      <c r="BY12" s="316"/>
      <c r="BZ12" s="316"/>
      <c r="CA12" s="316"/>
      <c r="CB12" s="316"/>
      <c r="CC12" s="316"/>
      <c r="CD12" s="316"/>
      <c r="CE12" s="316"/>
      <c r="CF12" s="316"/>
      <c r="CG12" s="316"/>
      <c r="CH12" s="316"/>
      <c r="CI12" s="316"/>
      <c r="CJ12" s="316">
        <v>4</v>
      </c>
      <c r="CK12" s="316"/>
      <c r="CL12" s="316"/>
      <c r="CM12" s="316"/>
      <c r="CN12" s="316"/>
      <c r="CO12" s="316"/>
      <c r="CP12" s="316"/>
      <c r="CQ12" s="316"/>
      <c r="CR12" s="316"/>
      <c r="CS12" s="316"/>
      <c r="CT12" s="316"/>
      <c r="CU12" s="316"/>
      <c r="CV12" s="316"/>
      <c r="CW12" s="316"/>
      <c r="CX12" s="316"/>
      <c r="CY12" s="316"/>
      <c r="CZ12" s="316"/>
      <c r="DA12" s="316"/>
    </row>
    <row r="13" spans="1:110" s="7" customFormat="1" ht="15" customHeight="1" x14ac:dyDescent="0.2">
      <c r="A13" s="308" t="s">
        <v>37</v>
      </c>
      <c r="B13" s="308"/>
      <c r="C13" s="308"/>
      <c r="D13" s="308"/>
      <c r="E13" s="308"/>
      <c r="F13" s="308"/>
      <c r="G13" s="308"/>
      <c r="H13" s="361" t="s">
        <v>384</v>
      </c>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53">
        <v>5</v>
      </c>
      <c r="BE13" s="353"/>
      <c r="BF13" s="353"/>
      <c r="BG13" s="353"/>
      <c r="BH13" s="353"/>
      <c r="BI13" s="353"/>
      <c r="BJ13" s="353"/>
      <c r="BK13" s="353"/>
      <c r="BL13" s="353"/>
      <c r="BM13" s="353"/>
      <c r="BN13" s="353"/>
      <c r="BO13" s="353"/>
      <c r="BP13" s="353"/>
      <c r="BQ13" s="353"/>
      <c r="BR13" s="353"/>
      <c r="BS13" s="353"/>
      <c r="BT13" s="353">
        <v>18000</v>
      </c>
      <c r="BU13" s="353"/>
      <c r="BV13" s="353"/>
      <c r="BW13" s="353"/>
      <c r="BX13" s="353"/>
      <c r="BY13" s="353"/>
      <c r="BZ13" s="353"/>
      <c r="CA13" s="353"/>
      <c r="CB13" s="353"/>
      <c r="CC13" s="353"/>
      <c r="CD13" s="353"/>
      <c r="CE13" s="353"/>
      <c r="CF13" s="353"/>
      <c r="CG13" s="353"/>
      <c r="CH13" s="353"/>
      <c r="CI13" s="353"/>
      <c r="CJ13" s="353">
        <f>BT13*BD13</f>
        <v>90000</v>
      </c>
      <c r="CK13" s="353"/>
      <c r="CL13" s="353"/>
      <c r="CM13" s="353"/>
      <c r="CN13" s="353"/>
      <c r="CO13" s="353"/>
      <c r="CP13" s="353"/>
      <c r="CQ13" s="353"/>
      <c r="CR13" s="353"/>
      <c r="CS13" s="353"/>
      <c r="CT13" s="353"/>
      <c r="CU13" s="353"/>
      <c r="CV13" s="353"/>
      <c r="CW13" s="353"/>
      <c r="CX13" s="353"/>
      <c r="CY13" s="353"/>
      <c r="CZ13" s="353"/>
      <c r="DA13" s="353"/>
    </row>
    <row r="14" spans="1:110" s="7" customFormat="1" ht="15" customHeight="1" x14ac:dyDescent="0.2">
      <c r="A14" s="308" t="s">
        <v>39</v>
      </c>
      <c r="B14" s="308"/>
      <c r="C14" s="308"/>
      <c r="D14" s="308"/>
      <c r="E14" s="308"/>
      <c r="F14" s="308"/>
      <c r="G14" s="30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row>
    <row r="15" spans="1:110" s="7" customFormat="1" ht="15" customHeight="1" x14ac:dyDescent="0.2">
      <c r="A15" s="308"/>
      <c r="B15" s="308"/>
      <c r="C15" s="308"/>
      <c r="D15" s="308"/>
      <c r="E15" s="308"/>
      <c r="F15" s="308"/>
      <c r="G15" s="308"/>
      <c r="H15" s="305" t="s">
        <v>22</v>
      </c>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6"/>
      <c r="BD15" s="303"/>
      <c r="BE15" s="303"/>
      <c r="BF15" s="303"/>
      <c r="BG15" s="303"/>
      <c r="BH15" s="303"/>
      <c r="BI15" s="303"/>
      <c r="BJ15" s="303"/>
      <c r="BK15" s="303"/>
      <c r="BL15" s="303"/>
      <c r="BM15" s="303"/>
      <c r="BN15" s="303"/>
      <c r="BO15" s="303"/>
      <c r="BP15" s="303"/>
      <c r="BQ15" s="303"/>
      <c r="BR15" s="303"/>
      <c r="BS15" s="303"/>
      <c r="BT15" s="303" t="s">
        <v>23</v>
      </c>
      <c r="BU15" s="303"/>
      <c r="BV15" s="303"/>
      <c r="BW15" s="303"/>
      <c r="BX15" s="303"/>
      <c r="BY15" s="303"/>
      <c r="BZ15" s="303"/>
      <c r="CA15" s="303"/>
      <c r="CB15" s="303"/>
      <c r="CC15" s="303"/>
      <c r="CD15" s="303"/>
      <c r="CE15" s="303"/>
      <c r="CF15" s="303"/>
      <c r="CG15" s="303"/>
      <c r="CH15" s="303"/>
      <c r="CI15" s="303"/>
      <c r="CJ15" s="353">
        <f>CJ13+CJ14</f>
        <v>90000</v>
      </c>
      <c r="CK15" s="353"/>
      <c r="CL15" s="353"/>
      <c r="CM15" s="353"/>
      <c r="CN15" s="353"/>
      <c r="CO15" s="353"/>
      <c r="CP15" s="353"/>
      <c r="CQ15" s="353"/>
      <c r="CR15" s="353"/>
      <c r="CS15" s="353"/>
      <c r="CT15" s="353"/>
      <c r="CU15" s="353"/>
      <c r="CV15" s="353"/>
      <c r="CW15" s="353"/>
      <c r="CX15" s="353"/>
      <c r="CY15" s="353"/>
      <c r="CZ15" s="353"/>
      <c r="DA15" s="353"/>
      <c r="DF15" s="78">
        <f>CJ15</f>
        <v>90000</v>
      </c>
    </row>
  </sheetData>
  <mergeCells count="30">
    <mergeCell ref="A11:G11"/>
    <mergeCell ref="H11:BC11"/>
    <mergeCell ref="BD11:BS11"/>
    <mergeCell ref="BT11:CI11"/>
    <mergeCell ref="CJ11:DA11"/>
    <mergeCell ref="A2:DA2"/>
    <mergeCell ref="X4:DA4"/>
    <mergeCell ref="A6:AO6"/>
    <mergeCell ref="AP6:DA6"/>
    <mergeCell ref="A9:DA9"/>
    <mergeCell ref="A13:G13"/>
    <mergeCell ref="H13:BC13"/>
    <mergeCell ref="BD13:BS13"/>
    <mergeCell ref="BT13:CI13"/>
    <mergeCell ref="CJ13:DA13"/>
    <mergeCell ref="A12:G12"/>
    <mergeCell ref="H12:BC12"/>
    <mergeCell ref="BD12:BS12"/>
    <mergeCell ref="BT12:CI12"/>
    <mergeCell ref="CJ12:DA12"/>
    <mergeCell ref="A15:G15"/>
    <mergeCell ref="H15:BC15"/>
    <mergeCell ref="BD15:BS15"/>
    <mergeCell ref="BT15:CI15"/>
    <mergeCell ref="CJ15:DA15"/>
    <mergeCell ref="A14:G14"/>
    <mergeCell ref="H14:BC14"/>
    <mergeCell ref="BD14:BS14"/>
    <mergeCell ref="BT14:CI14"/>
    <mergeCell ref="CJ14:DA14"/>
  </mergeCells>
  <pageMargins left="0.78740157480314965" right="0.51181102362204722" top="0.59055118110236227" bottom="0.39370078740157483" header="0.19685039370078741" footer="0.19685039370078741"/>
  <pageSetup paperSize="9" scale="98"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 max="18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5"/>
  <sheetViews>
    <sheetView tabSelected="1" view="pageBreakPreview" zoomScaleNormal="100" zoomScaleSheetLayoutView="100" workbookViewId="0">
      <selection activeCell="IC17" sqref="IC17"/>
    </sheetView>
  </sheetViews>
  <sheetFormatPr defaultColWidth="0.85546875" defaultRowHeight="12" customHeight="1" x14ac:dyDescent="0.25"/>
  <cols>
    <col min="1" max="16384" width="0.85546875" style="2"/>
  </cols>
  <sheetData>
    <row r="1" spans="1:105" ht="3" customHeight="1" x14ac:dyDescent="0.25"/>
    <row r="2" spans="1:105" s="86" customFormat="1" ht="14.25" x14ac:dyDescent="0.2">
      <c r="A2" s="320" t="s">
        <v>31</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row>
    <row r="3" spans="1:105" ht="6" customHeight="1" x14ac:dyDescent="0.25"/>
    <row r="4" spans="1:105" s="86" customFormat="1" ht="14.25" x14ac:dyDescent="0.2">
      <c r="A4" s="86" t="s">
        <v>6</v>
      </c>
      <c r="X4" s="336" t="s">
        <v>389</v>
      </c>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row>
    <row r="5" spans="1:105" s="86" customFormat="1" ht="6" customHeight="1" x14ac:dyDescent="0.2">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row>
    <row r="6" spans="1:105" s="86" customFormat="1" ht="14.25" x14ac:dyDescent="0.2">
      <c r="A6" s="337" t="s">
        <v>7</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8" t="s">
        <v>390</v>
      </c>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row>
    <row r="7" spans="1:105" ht="10.5" customHeight="1" x14ac:dyDescent="0.25"/>
    <row r="9" spans="1:105" s="86" customFormat="1" ht="14.25" x14ac:dyDescent="0.2">
      <c r="A9" s="320" t="s">
        <v>60</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row>
    <row r="10" spans="1:105" ht="10.5" customHeight="1" x14ac:dyDescent="0.25"/>
    <row r="11" spans="1:105" s="87" customFormat="1" ht="45" customHeight="1" x14ac:dyDescent="0.2">
      <c r="A11" s="321" t="s">
        <v>9</v>
      </c>
      <c r="B11" s="322"/>
      <c r="C11" s="322"/>
      <c r="D11" s="322"/>
      <c r="E11" s="322"/>
      <c r="F11" s="322"/>
      <c r="G11" s="323"/>
      <c r="H11" s="321" t="s">
        <v>33</v>
      </c>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3"/>
      <c r="BD11" s="321" t="s">
        <v>61</v>
      </c>
      <c r="BE11" s="322"/>
      <c r="BF11" s="322"/>
      <c r="BG11" s="322"/>
      <c r="BH11" s="322"/>
      <c r="BI11" s="322"/>
      <c r="BJ11" s="322"/>
      <c r="BK11" s="322"/>
      <c r="BL11" s="322"/>
      <c r="BM11" s="322"/>
      <c r="BN11" s="322"/>
      <c r="BO11" s="322"/>
      <c r="BP11" s="322"/>
      <c r="BQ11" s="322"/>
      <c r="BR11" s="322"/>
      <c r="BS11" s="323"/>
      <c r="BT11" s="321" t="s">
        <v>62</v>
      </c>
      <c r="BU11" s="322"/>
      <c r="BV11" s="322"/>
      <c r="BW11" s="322"/>
      <c r="BX11" s="322"/>
      <c r="BY11" s="322"/>
      <c r="BZ11" s="322"/>
      <c r="CA11" s="322"/>
      <c r="CB11" s="322"/>
      <c r="CC11" s="322"/>
      <c r="CD11" s="322"/>
      <c r="CE11" s="322"/>
      <c r="CF11" s="322"/>
      <c r="CG11" s="322"/>
      <c r="CH11" s="322"/>
      <c r="CI11" s="323"/>
      <c r="CJ11" s="321" t="s">
        <v>63</v>
      </c>
      <c r="CK11" s="322"/>
      <c r="CL11" s="322"/>
      <c r="CM11" s="322"/>
      <c r="CN11" s="322"/>
      <c r="CO11" s="322"/>
      <c r="CP11" s="322"/>
      <c r="CQ11" s="322"/>
      <c r="CR11" s="322"/>
      <c r="CS11" s="322"/>
      <c r="CT11" s="322"/>
      <c r="CU11" s="322"/>
      <c r="CV11" s="322"/>
      <c r="CW11" s="322"/>
      <c r="CX11" s="322"/>
      <c r="CY11" s="322"/>
      <c r="CZ11" s="322"/>
      <c r="DA11" s="323"/>
    </row>
    <row r="12" spans="1:105" s="6" customFormat="1" ht="12.75" x14ac:dyDescent="0.2">
      <c r="A12" s="316">
        <v>1</v>
      </c>
      <c r="B12" s="316"/>
      <c r="C12" s="316"/>
      <c r="D12" s="316"/>
      <c r="E12" s="316"/>
      <c r="F12" s="316"/>
      <c r="G12" s="316"/>
      <c r="H12" s="316">
        <v>2</v>
      </c>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v>3</v>
      </c>
      <c r="BE12" s="316"/>
      <c r="BF12" s="316"/>
      <c r="BG12" s="316"/>
      <c r="BH12" s="316"/>
      <c r="BI12" s="316"/>
      <c r="BJ12" s="316"/>
      <c r="BK12" s="316"/>
      <c r="BL12" s="316"/>
      <c r="BM12" s="316"/>
      <c r="BN12" s="316"/>
      <c r="BO12" s="316"/>
      <c r="BP12" s="316"/>
      <c r="BQ12" s="316"/>
      <c r="BR12" s="316"/>
      <c r="BS12" s="316"/>
      <c r="BT12" s="316">
        <v>4</v>
      </c>
      <c r="BU12" s="316"/>
      <c r="BV12" s="316"/>
      <c r="BW12" s="316"/>
      <c r="BX12" s="316"/>
      <c r="BY12" s="316"/>
      <c r="BZ12" s="316"/>
      <c r="CA12" s="316"/>
      <c r="CB12" s="316"/>
      <c r="CC12" s="316"/>
      <c r="CD12" s="316"/>
      <c r="CE12" s="316"/>
      <c r="CF12" s="316"/>
      <c r="CG12" s="316"/>
      <c r="CH12" s="316"/>
      <c r="CI12" s="316"/>
      <c r="CJ12" s="316">
        <v>5</v>
      </c>
      <c r="CK12" s="316"/>
      <c r="CL12" s="316"/>
      <c r="CM12" s="316"/>
      <c r="CN12" s="316"/>
      <c r="CO12" s="316"/>
      <c r="CP12" s="316"/>
      <c r="CQ12" s="316"/>
      <c r="CR12" s="316"/>
      <c r="CS12" s="316"/>
      <c r="CT12" s="316"/>
      <c r="CU12" s="316"/>
      <c r="CV12" s="316"/>
      <c r="CW12" s="316"/>
      <c r="CX12" s="316"/>
      <c r="CY12" s="316"/>
      <c r="CZ12" s="316"/>
      <c r="DA12" s="316"/>
    </row>
    <row r="13" spans="1:105" s="7" customFormat="1" ht="15" customHeight="1" x14ac:dyDescent="0.2">
      <c r="A13" s="308" t="s">
        <v>37</v>
      </c>
      <c r="B13" s="308"/>
      <c r="C13" s="308"/>
      <c r="D13" s="308"/>
      <c r="E13" s="308"/>
      <c r="F13" s="308"/>
      <c r="G13" s="308"/>
      <c r="H13" s="319" t="s">
        <v>391</v>
      </c>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03"/>
      <c r="BE13" s="303"/>
      <c r="BF13" s="303"/>
      <c r="BG13" s="303"/>
      <c r="BH13" s="303"/>
      <c r="BI13" s="303"/>
      <c r="BJ13" s="303"/>
      <c r="BK13" s="303"/>
      <c r="BL13" s="303"/>
      <c r="BM13" s="303"/>
      <c r="BN13" s="303"/>
      <c r="BO13" s="303"/>
      <c r="BP13" s="303"/>
      <c r="BQ13" s="303"/>
      <c r="BR13" s="303"/>
      <c r="BS13" s="303"/>
      <c r="BT13" s="303">
        <v>1</v>
      </c>
      <c r="BU13" s="303"/>
      <c r="BV13" s="303"/>
      <c r="BW13" s="303"/>
      <c r="BX13" s="303"/>
      <c r="BY13" s="303"/>
      <c r="BZ13" s="303"/>
      <c r="CA13" s="303"/>
      <c r="CB13" s="303"/>
      <c r="CC13" s="303"/>
      <c r="CD13" s="303"/>
      <c r="CE13" s="303"/>
      <c r="CF13" s="303"/>
      <c r="CG13" s="303"/>
      <c r="CH13" s="303"/>
      <c r="CI13" s="303"/>
      <c r="CJ13" s="303">
        <v>30000</v>
      </c>
      <c r="CK13" s="303"/>
      <c r="CL13" s="303"/>
      <c r="CM13" s="303"/>
      <c r="CN13" s="303"/>
      <c r="CO13" s="303"/>
      <c r="CP13" s="303"/>
      <c r="CQ13" s="303"/>
      <c r="CR13" s="303"/>
      <c r="CS13" s="303"/>
      <c r="CT13" s="303"/>
      <c r="CU13" s="303"/>
      <c r="CV13" s="303"/>
      <c r="CW13" s="303"/>
      <c r="CX13" s="303"/>
      <c r="CY13" s="303"/>
      <c r="CZ13" s="303"/>
      <c r="DA13" s="303"/>
    </row>
    <row r="14" spans="1:105" s="7" customFormat="1" ht="15" customHeight="1" x14ac:dyDescent="0.2">
      <c r="A14" s="308"/>
      <c r="B14" s="308"/>
      <c r="C14" s="308"/>
      <c r="D14" s="308"/>
      <c r="E14" s="308"/>
      <c r="F14" s="308"/>
      <c r="G14" s="30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row>
    <row r="15" spans="1:105" s="7" customFormat="1" ht="15" customHeight="1" x14ac:dyDescent="0.2">
      <c r="A15" s="308"/>
      <c r="B15" s="308"/>
      <c r="C15" s="308"/>
      <c r="D15" s="308"/>
      <c r="E15" s="308"/>
      <c r="F15" s="308"/>
      <c r="G15" s="308"/>
      <c r="H15" s="305" t="s">
        <v>22</v>
      </c>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6"/>
      <c r="BD15" s="303" t="s">
        <v>23</v>
      </c>
      <c r="BE15" s="303"/>
      <c r="BF15" s="303"/>
      <c r="BG15" s="303"/>
      <c r="BH15" s="303"/>
      <c r="BI15" s="303"/>
      <c r="BJ15" s="303"/>
      <c r="BK15" s="303"/>
      <c r="BL15" s="303"/>
      <c r="BM15" s="303"/>
      <c r="BN15" s="303"/>
      <c r="BO15" s="303"/>
      <c r="BP15" s="303"/>
      <c r="BQ15" s="303"/>
      <c r="BR15" s="303"/>
      <c r="BS15" s="303"/>
      <c r="BT15" s="303" t="s">
        <v>23</v>
      </c>
      <c r="BU15" s="303"/>
      <c r="BV15" s="303"/>
      <c r="BW15" s="303"/>
      <c r="BX15" s="303"/>
      <c r="BY15" s="303"/>
      <c r="BZ15" s="303"/>
      <c r="CA15" s="303"/>
      <c r="CB15" s="303"/>
      <c r="CC15" s="303"/>
      <c r="CD15" s="303"/>
      <c r="CE15" s="303"/>
      <c r="CF15" s="303"/>
      <c r="CG15" s="303"/>
      <c r="CH15" s="303"/>
      <c r="CI15" s="303"/>
      <c r="CJ15" s="303">
        <f>CJ13</f>
        <v>30000</v>
      </c>
      <c r="CK15" s="303"/>
      <c r="CL15" s="303"/>
      <c r="CM15" s="303"/>
      <c r="CN15" s="303"/>
      <c r="CO15" s="303"/>
      <c r="CP15" s="303"/>
      <c r="CQ15" s="303"/>
      <c r="CR15" s="303"/>
      <c r="CS15" s="303"/>
      <c r="CT15" s="303"/>
      <c r="CU15" s="303"/>
      <c r="CV15" s="303"/>
      <c r="CW15" s="303"/>
      <c r="CX15" s="303"/>
      <c r="CY15" s="303"/>
      <c r="CZ15" s="303"/>
      <c r="DA15" s="303"/>
    </row>
  </sheetData>
  <mergeCells count="30">
    <mergeCell ref="A14:G14"/>
    <mergeCell ref="H14:BC14"/>
    <mergeCell ref="BD14:BS14"/>
    <mergeCell ref="BT14:CI14"/>
    <mergeCell ref="CJ14:DA14"/>
    <mergeCell ref="A15:G15"/>
    <mergeCell ref="H15:BC15"/>
    <mergeCell ref="BD15:BS15"/>
    <mergeCell ref="BT15:CI15"/>
    <mergeCell ref="CJ15:DA15"/>
    <mergeCell ref="A12:G12"/>
    <mergeCell ref="H12:BC12"/>
    <mergeCell ref="BD12:BS12"/>
    <mergeCell ref="BT12:CI12"/>
    <mergeCell ref="CJ12:DA12"/>
    <mergeCell ref="A13:G13"/>
    <mergeCell ref="H13:BC13"/>
    <mergeCell ref="BD13:BS13"/>
    <mergeCell ref="BT13:CI13"/>
    <mergeCell ref="CJ13:DA13"/>
    <mergeCell ref="A2:DA2"/>
    <mergeCell ref="X4:DA4"/>
    <mergeCell ref="A6:AO6"/>
    <mergeCell ref="AP6:DA6"/>
    <mergeCell ref="A9:DA9"/>
    <mergeCell ref="A11:G11"/>
    <mergeCell ref="H11:BC11"/>
    <mergeCell ref="BD11:BS11"/>
    <mergeCell ref="BT11:CI11"/>
    <mergeCell ref="CJ11:DA11"/>
  </mergeCells>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 max="18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54"/>
  <sheetViews>
    <sheetView showGridLines="0" topLeftCell="A37" zoomScaleNormal="100" workbookViewId="0">
      <selection activeCell="AI12" sqref="AI12:AQ12"/>
    </sheetView>
  </sheetViews>
  <sheetFormatPr defaultColWidth="1.5703125" defaultRowHeight="12.75" x14ac:dyDescent="0.2"/>
  <cols>
    <col min="1" max="33" width="1.5703125" style="63"/>
    <col min="34" max="34" width="3.5703125" style="63" customWidth="1"/>
    <col min="35" max="76" width="1.5703125" style="63"/>
    <col min="77" max="77" width="3.5703125" style="63" customWidth="1"/>
    <col min="78" max="92" width="1.5703125" style="63"/>
    <col min="93" max="93" width="11.140625" style="63" customWidth="1"/>
    <col min="94" max="16384" width="1.5703125" style="63"/>
  </cols>
  <sheetData>
    <row r="1" spans="1:110" s="47" customFormat="1" ht="30" customHeight="1" x14ac:dyDescent="0.25">
      <c r="A1" s="127" t="s">
        <v>182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row>
    <row r="2" spans="1:110" s="47" customFormat="1" ht="15" x14ac:dyDescent="0.25">
      <c r="AE2" s="207" t="s">
        <v>183</v>
      </c>
      <c r="AF2" s="207"/>
      <c r="AG2" s="208" t="s">
        <v>412</v>
      </c>
      <c r="AH2" s="208"/>
      <c r="AI2" s="208"/>
      <c r="AJ2" s="208"/>
      <c r="AK2" s="208"/>
      <c r="AL2" s="208"/>
      <c r="AM2" s="208"/>
      <c r="AN2" s="208"/>
      <c r="AO2" s="208"/>
      <c r="AP2" s="208"/>
      <c r="AQ2" s="208"/>
      <c r="AR2" s="208"/>
      <c r="AS2" s="208"/>
      <c r="AT2" s="153" t="s">
        <v>184</v>
      </c>
      <c r="AU2" s="153"/>
      <c r="AV2" s="209" t="s">
        <v>395</v>
      </c>
      <c r="AW2" s="209"/>
      <c r="AX2" s="209"/>
      <c r="AY2" s="54" t="s">
        <v>132</v>
      </c>
    </row>
    <row r="3" spans="1:110" s="47" customFormat="1" ht="12.75" customHeight="1" x14ac:dyDescent="0.25"/>
    <row r="4" spans="1:110" s="57" customFormat="1" ht="15" customHeight="1" x14ac:dyDescent="0.2">
      <c r="A4" s="210" t="s">
        <v>185</v>
      </c>
      <c r="B4" s="211"/>
      <c r="C4" s="211"/>
      <c r="D4" s="211"/>
      <c r="E4" s="211"/>
      <c r="F4" s="211"/>
      <c r="G4" s="211"/>
      <c r="H4" s="211"/>
      <c r="I4" s="211"/>
      <c r="J4" s="211"/>
      <c r="K4" s="211"/>
      <c r="L4" s="211"/>
      <c r="M4" s="211"/>
      <c r="N4" s="211"/>
      <c r="O4" s="211"/>
      <c r="P4" s="212"/>
      <c r="Q4" s="219" t="s">
        <v>186</v>
      </c>
      <c r="R4" s="220"/>
      <c r="S4" s="220"/>
      <c r="T4" s="221"/>
      <c r="U4" s="219" t="s">
        <v>187</v>
      </c>
      <c r="V4" s="220"/>
      <c r="W4" s="220"/>
      <c r="X4" s="220"/>
      <c r="Y4" s="220"/>
      <c r="Z4" s="220"/>
      <c r="AA4" s="220"/>
      <c r="AB4" s="221"/>
      <c r="AC4" s="203" t="s">
        <v>188</v>
      </c>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5"/>
    </row>
    <row r="5" spans="1:110" s="57" customFormat="1" ht="15" customHeight="1" x14ac:dyDescent="0.2">
      <c r="A5" s="213"/>
      <c r="B5" s="214"/>
      <c r="C5" s="214"/>
      <c r="D5" s="214"/>
      <c r="E5" s="214"/>
      <c r="F5" s="214"/>
      <c r="G5" s="214"/>
      <c r="H5" s="214"/>
      <c r="I5" s="214"/>
      <c r="J5" s="214"/>
      <c r="K5" s="214"/>
      <c r="L5" s="214"/>
      <c r="M5" s="214"/>
      <c r="N5" s="214"/>
      <c r="O5" s="214"/>
      <c r="P5" s="215"/>
      <c r="Q5" s="222"/>
      <c r="R5" s="223"/>
      <c r="S5" s="223"/>
      <c r="T5" s="224"/>
      <c r="U5" s="222"/>
      <c r="V5" s="223"/>
      <c r="W5" s="223"/>
      <c r="X5" s="223"/>
      <c r="Y5" s="223"/>
      <c r="Z5" s="223"/>
      <c r="AA5" s="223"/>
      <c r="AB5" s="224"/>
      <c r="AC5" s="210" t="s">
        <v>189</v>
      </c>
      <c r="AD5" s="211"/>
      <c r="AE5" s="211"/>
      <c r="AF5" s="211"/>
      <c r="AG5" s="211"/>
      <c r="AH5" s="211"/>
      <c r="AI5" s="203" t="s">
        <v>17</v>
      </c>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5"/>
    </row>
    <row r="6" spans="1:110" s="57" customFormat="1" ht="78" customHeight="1" x14ac:dyDescent="0.2">
      <c r="A6" s="213"/>
      <c r="B6" s="214"/>
      <c r="C6" s="214"/>
      <c r="D6" s="214"/>
      <c r="E6" s="214"/>
      <c r="F6" s="214"/>
      <c r="G6" s="214"/>
      <c r="H6" s="214"/>
      <c r="I6" s="214"/>
      <c r="J6" s="214"/>
      <c r="K6" s="214"/>
      <c r="L6" s="214"/>
      <c r="M6" s="214"/>
      <c r="N6" s="214"/>
      <c r="O6" s="214"/>
      <c r="P6" s="215"/>
      <c r="Q6" s="222"/>
      <c r="R6" s="223"/>
      <c r="S6" s="223"/>
      <c r="T6" s="224"/>
      <c r="U6" s="222"/>
      <c r="V6" s="223"/>
      <c r="W6" s="223"/>
      <c r="X6" s="223"/>
      <c r="Y6" s="223"/>
      <c r="Z6" s="223"/>
      <c r="AA6" s="223"/>
      <c r="AB6" s="224"/>
      <c r="AC6" s="213"/>
      <c r="AD6" s="214"/>
      <c r="AE6" s="214"/>
      <c r="AF6" s="214"/>
      <c r="AG6" s="214"/>
      <c r="AH6" s="214"/>
      <c r="AI6" s="219" t="s">
        <v>374</v>
      </c>
      <c r="AJ6" s="220"/>
      <c r="AK6" s="220"/>
      <c r="AL6" s="220"/>
      <c r="AM6" s="220"/>
      <c r="AN6" s="220"/>
      <c r="AO6" s="220"/>
      <c r="AP6" s="220"/>
      <c r="AQ6" s="221"/>
      <c r="AR6" s="219" t="s">
        <v>375</v>
      </c>
      <c r="AS6" s="220"/>
      <c r="AT6" s="220"/>
      <c r="AU6" s="220"/>
      <c r="AV6" s="220"/>
      <c r="AW6" s="220"/>
      <c r="AX6" s="220"/>
      <c r="AY6" s="220"/>
      <c r="AZ6" s="220"/>
      <c r="BA6" s="221"/>
      <c r="BB6" s="219" t="s">
        <v>190</v>
      </c>
      <c r="BC6" s="220"/>
      <c r="BD6" s="220"/>
      <c r="BE6" s="220"/>
      <c r="BF6" s="220"/>
      <c r="BG6" s="220"/>
      <c r="BH6" s="220"/>
      <c r="BI6" s="220"/>
      <c r="BJ6" s="221"/>
      <c r="BK6" s="219" t="s">
        <v>191</v>
      </c>
      <c r="BL6" s="220"/>
      <c r="BM6" s="220"/>
      <c r="BN6" s="220"/>
      <c r="BO6" s="220"/>
      <c r="BP6" s="220"/>
      <c r="BQ6" s="220"/>
      <c r="BR6" s="220"/>
      <c r="BS6" s="221"/>
      <c r="BT6" s="230" t="s">
        <v>376</v>
      </c>
      <c r="BU6" s="231"/>
      <c r="BV6" s="231"/>
      <c r="BW6" s="231"/>
      <c r="BX6" s="231"/>
      <c r="BY6" s="231"/>
      <c r="BZ6" s="231"/>
      <c r="CA6" s="231"/>
      <c r="CB6" s="231"/>
      <c r="CC6" s="231"/>
      <c r="CD6" s="231"/>
      <c r="CE6" s="232"/>
    </row>
    <row r="7" spans="1:110" s="57" customFormat="1" ht="36.75" customHeight="1" x14ac:dyDescent="0.2">
      <c r="A7" s="216"/>
      <c r="B7" s="217"/>
      <c r="C7" s="217"/>
      <c r="D7" s="217"/>
      <c r="E7" s="217"/>
      <c r="F7" s="217"/>
      <c r="G7" s="217"/>
      <c r="H7" s="217"/>
      <c r="I7" s="217"/>
      <c r="J7" s="217"/>
      <c r="K7" s="217"/>
      <c r="L7" s="217"/>
      <c r="M7" s="217"/>
      <c r="N7" s="217"/>
      <c r="O7" s="217"/>
      <c r="P7" s="218"/>
      <c r="Q7" s="225"/>
      <c r="R7" s="226"/>
      <c r="S7" s="226"/>
      <c r="T7" s="227"/>
      <c r="U7" s="225"/>
      <c r="V7" s="226"/>
      <c r="W7" s="226"/>
      <c r="X7" s="226"/>
      <c r="Y7" s="226"/>
      <c r="Z7" s="226"/>
      <c r="AA7" s="226"/>
      <c r="AB7" s="227"/>
      <c r="AC7" s="216"/>
      <c r="AD7" s="217"/>
      <c r="AE7" s="217"/>
      <c r="AF7" s="217"/>
      <c r="AG7" s="217"/>
      <c r="AH7" s="217"/>
      <c r="AI7" s="225"/>
      <c r="AJ7" s="226"/>
      <c r="AK7" s="226"/>
      <c r="AL7" s="226"/>
      <c r="AM7" s="226"/>
      <c r="AN7" s="226"/>
      <c r="AO7" s="226"/>
      <c r="AP7" s="226"/>
      <c r="AQ7" s="227"/>
      <c r="AR7" s="225"/>
      <c r="AS7" s="226"/>
      <c r="AT7" s="226"/>
      <c r="AU7" s="226"/>
      <c r="AV7" s="226"/>
      <c r="AW7" s="226"/>
      <c r="AX7" s="226"/>
      <c r="AY7" s="226"/>
      <c r="AZ7" s="226"/>
      <c r="BA7" s="227"/>
      <c r="BB7" s="225"/>
      <c r="BC7" s="226"/>
      <c r="BD7" s="226"/>
      <c r="BE7" s="226"/>
      <c r="BF7" s="226"/>
      <c r="BG7" s="226"/>
      <c r="BH7" s="226"/>
      <c r="BI7" s="226"/>
      <c r="BJ7" s="227"/>
      <c r="BK7" s="225"/>
      <c r="BL7" s="226"/>
      <c r="BM7" s="226"/>
      <c r="BN7" s="226"/>
      <c r="BO7" s="226"/>
      <c r="BP7" s="226"/>
      <c r="BQ7" s="226"/>
      <c r="BR7" s="226"/>
      <c r="BS7" s="227"/>
      <c r="BT7" s="230" t="s">
        <v>189</v>
      </c>
      <c r="BU7" s="231"/>
      <c r="BV7" s="231"/>
      <c r="BW7" s="231"/>
      <c r="BX7" s="231"/>
      <c r="BY7" s="232"/>
      <c r="BZ7" s="230" t="s">
        <v>192</v>
      </c>
      <c r="CA7" s="231"/>
      <c r="CB7" s="231"/>
      <c r="CC7" s="231"/>
      <c r="CD7" s="231"/>
      <c r="CE7" s="232"/>
    </row>
    <row r="8" spans="1:110" s="57" customFormat="1" x14ac:dyDescent="0.2">
      <c r="A8" s="202">
        <v>1</v>
      </c>
      <c r="B8" s="202"/>
      <c r="C8" s="202"/>
      <c r="D8" s="202"/>
      <c r="E8" s="202"/>
      <c r="F8" s="202"/>
      <c r="G8" s="202"/>
      <c r="H8" s="202"/>
      <c r="I8" s="202"/>
      <c r="J8" s="202"/>
      <c r="K8" s="202"/>
      <c r="L8" s="202"/>
      <c r="M8" s="202"/>
      <c r="N8" s="202"/>
      <c r="O8" s="202"/>
      <c r="P8" s="202"/>
      <c r="Q8" s="203">
        <v>2</v>
      </c>
      <c r="R8" s="204"/>
      <c r="S8" s="204"/>
      <c r="T8" s="205"/>
      <c r="U8" s="203">
        <v>3</v>
      </c>
      <c r="V8" s="204"/>
      <c r="W8" s="204"/>
      <c r="X8" s="204"/>
      <c r="Y8" s="204"/>
      <c r="Z8" s="204"/>
      <c r="AA8" s="204"/>
      <c r="AB8" s="205"/>
      <c r="AC8" s="203">
        <v>4</v>
      </c>
      <c r="AD8" s="204"/>
      <c r="AE8" s="204"/>
      <c r="AF8" s="204"/>
      <c r="AG8" s="204"/>
      <c r="AH8" s="204"/>
      <c r="AI8" s="203">
        <v>5</v>
      </c>
      <c r="AJ8" s="204"/>
      <c r="AK8" s="204"/>
      <c r="AL8" s="204"/>
      <c r="AM8" s="204"/>
      <c r="AN8" s="204"/>
      <c r="AO8" s="204"/>
      <c r="AP8" s="204"/>
      <c r="AQ8" s="205"/>
      <c r="AR8" s="203">
        <v>6</v>
      </c>
      <c r="AS8" s="204"/>
      <c r="AT8" s="204"/>
      <c r="AU8" s="204"/>
      <c r="AV8" s="204"/>
      <c r="AW8" s="204"/>
      <c r="AX8" s="204"/>
      <c r="AY8" s="204"/>
      <c r="AZ8" s="204"/>
      <c r="BA8" s="205"/>
      <c r="BB8" s="203">
        <v>7</v>
      </c>
      <c r="BC8" s="204"/>
      <c r="BD8" s="204"/>
      <c r="BE8" s="204"/>
      <c r="BF8" s="204"/>
      <c r="BG8" s="204"/>
      <c r="BH8" s="204"/>
      <c r="BI8" s="204"/>
      <c r="BJ8" s="205"/>
      <c r="BK8" s="203">
        <v>8</v>
      </c>
      <c r="BL8" s="204"/>
      <c r="BM8" s="204"/>
      <c r="BN8" s="204"/>
      <c r="BO8" s="204"/>
      <c r="BP8" s="204"/>
      <c r="BQ8" s="204"/>
      <c r="BR8" s="204"/>
      <c r="BS8" s="205"/>
      <c r="BT8" s="203">
        <v>9</v>
      </c>
      <c r="BU8" s="204"/>
      <c r="BV8" s="204"/>
      <c r="BW8" s="204"/>
      <c r="BX8" s="204"/>
      <c r="BY8" s="205"/>
      <c r="BZ8" s="203">
        <v>10</v>
      </c>
      <c r="CA8" s="204"/>
      <c r="CB8" s="204"/>
      <c r="CC8" s="204"/>
      <c r="CD8" s="204"/>
      <c r="CE8" s="205"/>
    </row>
    <row r="9" spans="1:110" s="57" customFormat="1" ht="26.25" customHeight="1" x14ac:dyDescent="0.2">
      <c r="A9" s="172" t="s">
        <v>193</v>
      </c>
      <c r="B9" s="173"/>
      <c r="C9" s="173"/>
      <c r="D9" s="173"/>
      <c r="E9" s="173"/>
      <c r="F9" s="173"/>
      <c r="G9" s="173"/>
      <c r="H9" s="173"/>
      <c r="I9" s="173"/>
      <c r="J9" s="173"/>
      <c r="K9" s="173"/>
      <c r="L9" s="173"/>
      <c r="M9" s="173"/>
      <c r="N9" s="173"/>
      <c r="O9" s="173"/>
      <c r="P9" s="174"/>
      <c r="Q9" s="175" t="s">
        <v>194</v>
      </c>
      <c r="R9" s="176"/>
      <c r="S9" s="176"/>
      <c r="T9" s="177"/>
      <c r="U9" s="175" t="s">
        <v>195</v>
      </c>
      <c r="V9" s="176"/>
      <c r="W9" s="176"/>
      <c r="X9" s="176"/>
      <c r="Y9" s="176"/>
      <c r="Z9" s="176"/>
      <c r="AA9" s="176"/>
      <c r="AB9" s="177"/>
      <c r="AC9" s="196">
        <f>BT9</f>
        <v>29042.82</v>
      </c>
      <c r="AD9" s="197"/>
      <c r="AE9" s="197"/>
      <c r="AF9" s="197"/>
      <c r="AG9" s="197"/>
      <c r="AH9" s="197"/>
      <c r="AI9" s="164"/>
      <c r="AJ9" s="165"/>
      <c r="AK9" s="165"/>
      <c r="AL9" s="165"/>
      <c r="AM9" s="165"/>
      <c r="AN9" s="165"/>
      <c r="AO9" s="165"/>
      <c r="AP9" s="165"/>
      <c r="AQ9" s="166"/>
      <c r="AR9" s="164"/>
      <c r="AS9" s="165"/>
      <c r="AT9" s="165"/>
      <c r="AU9" s="165"/>
      <c r="AV9" s="165"/>
      <c r="AW9" s="165"/>
      <c r="AX9" s="165"/>
      <c r="AY9" s="165"/>
      <c r="AZ9" s="165"/>
      <c r="BA9" s="166"/>
      <c r="BB9" s="164"/>
      <c r="BC9" s="165"/>
      <c r="BD9" s="165"/>
      <c r="BE9" s="165"/>
      <c r="BF9" s="165"/>
      <c r="BG9" s="165"/>
      <c r="BH9" s="165"/>
      <c r="BI9" s="165"/>
      <c r="BJ9" s="166"/>
      <c r="BK9" s="164"/>
      <c r="BL9" s="165"/>
      <c r="BM9" s="165"/>
      <c r="BN9" s="165"/>
      <c r="BO9" s="165"/>
      <c r="BP9" s="165"/>
      <c r="BQ9" s="165"/>
      <c r="BR9" s="165"/>
      <c r="BS9" s="166"/>
      <c r="BT9" s="196">
        <v>29042.82</v>
      </c>
      <c r="BU9" s="197"/>
      <c r="BV9" s="197"/>
      <c r="BW9" s="197"/>
      <c r="BX9" s="197"/>
      <c r="BY9" s="197"/>
      <c r="BZ9" s="164"/>
      <c r="CA9" s="165"/>
      <c r="CB9" s="165"/>
      <c r="CC9" s="165"/>
      <c r="CD9" s="165"/>
      <c r="CE9" s="166"/>
    </row>
    <row r="10" spans="1:110" s="57" customFormat="1" ht="26.25" customHeight="1" x14ac:dyDescent="0.2">
      <c r="A10" s="172" t="s">
        <v>196</v>
      </c>
      <c r="B10" s="173"/>
      <c r="C10" s="173"/>
      <c r="D10" s="173"/>
      <c r="E10" s="173"/>
      <c r="F10" s="173"/>
      <c r="G10" s="173"/>
      <c r="H10" s="173"/>
      <c r="I10" s="173"/>
      <c r="J10" s="173"/>
      <c r="K10" s="173"/>
      <c r="L10" s="173"/>
      <c r="M10" s="173"/>
      <c r="N10" s="173"/>
      <c r="O10" s="173"/>
      <c r="P10" s="174"/>
      <c r="Q10" s="175" t="s">
        <v>197</v>
      </c>
      <c r="R10" s="176"/>
      <c r="S10" s="176"/>
      <c r="T10" s="177"/>
      <c r="U10" s="175" t="s">
        <v>195</v>
      </c>
      <c r="V10" s="176"/>
      <c r="W10" s="176"/>
      <c r="X10" s="176"/>
      <c r="Y10" s="176"/>
      <c r="Z10" s="176"/>
      <c r="AA10" s="176"/>
      <c r="AB10" s="177"/>
      <c r="AC10" s="196">
        <f>SUM(AI10:BY10)</f>
        <v>5377561</v>
      </c>
      <c r="AD10" s="197"/>
      <c r="AE10" s="197"/>
      <c r="AF10" s="197"/>
      <c r="AG10" s="197"/>
      <c r="AH10" s="197"/>
      <c r="AI10" s="196">
        <v>5026473</v>
      </c>
      <c r="AJ10" s="197"/>
      <c r="AK10" s="197"/>
      <c r="AL10" s="197"/>
      <c r="AM10" s="197"/>
      <c r="AN10" s="197"/>
      <c r="AO10" s="197"/>
      <c r="AP10" s="197"/>
      <c r="AQ10" s="198"/>
      <c r="AR10" s="196">
        <v>331088</v>
      </c>
      <c r="AS10" s="197"/>
      <c r="AT10" s="197"/>
      <c r="AU10" s="197"/>
      <c r="AV10" s="197"/>
      <c r="AW10" s="197"/>
      <c r="AX10" s="197"/>
      <c r="AY10" s="197"/>
      <c r="AZ10" s="197"/>
      <c r="BA10" s="198"/>
      <c r="BB10" s="164"/>
      <c r="BC10" s="165"/>
      <c r="BD10" s="165"/>
      <c r="BE10" s="165"/>
      <c r="BF10" s="165"/>
      <c r="BG10" s="165"/>
      <c r="BH10" s="165"/>
      <c r="BI10" s="165"/>
      <c r="BJ10" s="166"/>
      <c r="BK10" s="164"/>
      <c r="BL10" s="165"/>
      <c r="BM10" s="165"/>
      <c r="BN10" s="165"/>
      <c r="BO10" s="165"/>
      <c r="BP10" s="165"/>
      <c r="BQ10" s="165"/>
      <c r="BR10" s="165"/>
      <c r="BS10" s="166"/>
      <c r="BT10" s="196">
        <v>20000</v>
      </c>
      <c r="BU10" s="197"/>
      <c r="BV10" s="197"/>
      <c r="BW10" s="197"/>
      <c r="BX10" s="197"/>
      <c r="BY10" s="198"/>
      <c r="BZ10" s="164"/>
      <c r="CA10" s="165"/>
      <c r="CB10" s="165"/>
      <c r="CC10" s="165"/>
      <c r="CD10" s="165"/>
      <c r="CE10" s="166"/>
    </row>
    <row r="11" spans="1:110" s="57" customFormat="1" ht="26.25" customHeight="1" x14ac:dyDescent="0.2">
      <c r="A11" s="178" t="s">
        <v>198</v>
      </c>
      <c r="B11" s="179"/>
      <c r="C11" s="179"/>
      <c r="D11" s="179"/>
      <c r="E11" s="179"/>
      <c r="F11" s="179"/>
      <c r="G11" s="179"/>
      <c r="H11" s="179"/>
      <c r="I11" s="179"/>
      <c r="J11" s="179"/>
      <c r="K11" s="179"/>
      <c r="L11" s="179"/>
      <c r="M11" s="179"/>
      <c r="N11" s="179"/>
      <c r="O11" s="179"/>
      <c r="P11" s="180"/>
      <c r="Q11" s="181" t="s">
        <v>199</v>
      </c>
      <c r="R11" s="182"/>
      <c r="S11" s="182"/>
      <c r="T11" s="183"/>
      <c r="U11" s="181" t="s">
        <v>200</v>
      </c>
      <c r="V11" s="182"/>
      <c r="W11" s="182"/>
      <c r="X11" s="182"/>
      <c r="Y11" s="182"/>
      <c r="Z11" s="182"/>
      <c r="AA11" s="182"/>
      <c r="AB11" s="183"/>
      <c r="AC11" s="190">
        <f>AI11</f>
        <v>5026473</v>
      </c>
      <c r="AD11" s="191"/>
      <c r="AE11" s="191"/>
      <c r="AF11" s="191"/>
      <c r="AG11" s="191"/>
      <c r="AH11" s="191"/>
      <c r="AI11" s="190">
        <v>5026473</v>
      </c>
      <c r="AJ11" s="191"/>
      <c r="AK11" s="191"/>
      <c r="AL11" s="191"/>
      <c r="AM11" s="191"/>
      <c r="AN11" s="191"/>
      <c r="AO11" s="191"/>
      <c r="AP11" s="191"/>
      <c r="AQ11" s="192"/>
      <c r="AR11" s="169" t="s">
        <v>195</v>
      </c>
      <c r="AS11" s="170"/>
      <c r="AT11" s="170"/>
      <c r="AU11" s="170"/>
      <c r="AV11" s="170"/>
      <c r="AW11" s="170"/>
      <c r="AX11" s="170"/>
      <c r="AY11" s="170"/>
      <c r="AZ11" s="170"/>
      <c r="BA11" s="171"/>
      <c r="BB11" s="169" t="s">
        <v>195</v>
      </c>
      <c r="BC11" s="170"/>
      <c r="BD11" s="170"/>
      <c r="BE11" s="170"/>
      <c r="BF11" s="170"/>
      <c r="BG11" s="170"/>
      <c r="BH11" s="170"/>
      <c r="BI11" s="170"/>
      <c r="BJ11" s="171"/>
      <c r="BK11" s="169"/>
      <c r="BL11" s="170"/>
      <c r="BM11" s="170"/>
      <c r="BN11" s="170"/>
      <c r="BO11" s="170"/>
      <c r="BP11" s="170"/>
      <c r="BQ11" s="170"/>
      <c r="BR11" s="170"/>
      <c r="BS11" s="171"/>
      <c r="BT11" s="169"/>
      <c r="BU11" s="170"/>
      <c r="BV11" s="170"/>
      <c r="BW11" s="170"/>
      <c r="BX11" s="170"/>
      <c r="BY11" s="171"/>
      <c r="BZ11" s="169"/>
      <c r="CA11" s="170"/>
      <c r="CB11" s="170"/>
      <c r="CC11" s="170"/>
      <c r="CD11" s="170"/>
      <c r="CE11" s="171"/>
    </row>
    <row r="12" spans="1:110" s="57" customFormat="1" ht="26.25" customHeight="1" x14ac:dyDescent="0.2">
      <c r="A12" s="199" t="s">
        <v>201</v>
      </c>
      <c r="B12" s="200"/>
      <c r="C12" s="200"/>
      <c r="D12" s="200"/>
      <c r="E12" s="200"/>
      <c r="F12" s="200"/>
      <c r="G12" s="200"/>
      <c r="H12" s="200"/>
      <c r="I12" s="200"/>
      <c r="J12" s="200"/>
      <c r="K12" s="200"/>
      <c r="L12" s="200"/>
      <c r="M12" s="200"/>
      <c r="N12" s="200"/>
      <c r="O12" s="200"/>
      <c r="P12" s="201"/>
      <c r="Q12" s="181" t="s">
        <v>202</v>
      </c>
      <c r="R12" s="182"/>
      <c r="S12" s="182"/>
      <c r="T12" s="183"/>
      <c r="U12" s="181" t="s">
        <v>200</v>
      </c>
      <c r="V12" s="182"/>
      <c r="W12" s="182"/>
      <c r="X12" s="182"/>
      <c r="Y12" s="182"/>
      <c r="Z12" s="182"/>
      <c r="AA12" s="182"/>
      <c r="AB12" s="183"/>
      <c r="AC12" s="169"/>
      <c r="AD12" s="170"/>
      <c r="AE12" s="170"/>
      <c r="AF12" s="170"/>
      <c r="AG12" s="170"/>
      <c r="AH12" s="170"/>
      <c r="AI12" s="169" t="s">
        <v>195</v>
      </c>
      <c r="AJ12" s="170"/>
      <c r="AK12" s="170"/>
      <c r="AL12" s="170"/>
      <c r="AM12" s="170"/>
      <c r="AN12" s="170"/>
      <c r="AO12" s="170"/>
      <c r="AP12" s="170"/>
      <c r="AQ12" s="171"/>
      <c r="AR12" s="169" t="s">
        <v>195</v>
      </c>
      <c r="AS12" s="170"/>
      <c r="AT12" s="170"/>
      <c r="AU12" s="170"/>
      <c r="AV12" s="170"/>
      <c r="AW12" s="170"/>
      <c r="AX12" s="170"/>
      <c r="AY12" s="170"/>
      <c r="AZ12" s="170"/>
      <c r="BA12" s="171"/>
      <c r="BB12" s="169" t="s">
        <v>195</v>
      </c>
      <c r="BC12" s="170"/>
      <c r="BD12" s="170"/>
      <c r="BE12" s="170"/>
      <c r="BF12" s="170"/>
      <c r="BG12" s="170"/>
      <c r="BH12" s="170"/>
      <c r="BI12" s="170"/>
      <c r="BJ12" s="171"/>
      <c r="BK12" s="169" t="s">
        <v>195</v>
      </c>
      <c r="BL12" s="170"/>
      <c r="BM12" s="170"/>
      <c r="BN12" s="170"/>
      <c r="BO12" s="170"/>
      <c r="BP12" s="170"/>
      <c r="BQ12" s="170"/>
      <c r="BR12" s="170"/>
      <c r="BS12" s="171"/>
      <c r="BT12" s="169"/>
      <c r="BU12" s="170"/>
      <c r="BV12" s="170"/>
      <c r="BW12" s="170"/>
      <c r="BX12" s="170"/>
      <c r="BY12" s="171"/>
      <c r="BZ12" s="169"/>
      <c r="CA12" s="170"/>
      <c r="CB12" s="170"/>
      <c r="CC12" s="170"/>
      <c r="CD12" s="170"/>
      <c r="CE12" s="171"/>
      <c r="CO12" s="85"/>
    </row>
    <row r="13" spans="1:110" s="57" customFormat="1" ht="26.25" customHeight="1" x14ac:dyDescent="0.2">
      <c r="A13" s="178" t="s">
        <v>203</v>
      </c>
      <c r="B13" s="179"/>
      <c r="C13" s="179"/>
      <c r="D13" s="179"/>
      <c r="E13" s="179"/>
      <c r="F13" s="179"/>
      <c r="G13" s="179"/>
      <c r="H13" s="179"/>
      <c r="I13" s="179"/>
      <c r="J13" s="179"/>
      <c r="K13" s="179"/>
      <c r="L13" s="179"/>
      <c r="M13" s="179"/>
      <c r="N13" s="179"/>
      <c r="O13" s="179"/>
      <c r="P13" s="180"/>
      <c r="Q13" s="181" t="s">
        <v>204</v>
      </c>
      <c r="R13" s="182"/>
      <c r="S13" s="182"/>
      <c r="T13" s="183"/>
      <c r="U13" s="181" t="s">
        <v>205</v>
      </c>
      <c r="V13" s="182"/>
      <c r="W13" s="182"/>
      <c r="X13" s="182"/>
      <c r="Y13" s="182"/>
      <c r="Z13" s="182"/>
      <c r="AA13" s="182"/>
      <c r="AB13" s="183"/>
      <c r="AC13" s="190">
        <f>AR13</f>
        <v>331088</v>
      </c>
      <c r="AD13" s="191"/>
      <c r="AE13" s="191"/>
      <c r="AF13" s="191"/>
      <c r="AG13" s="191"/>
      <c r="AH13" s="191"/>
      <c r="AI13" s="169" t="s">
        <v>195</v>
      </c>
      <c r="AJ13" s="170"/>
      <c r="AK13" s="170"/>
      <c r="AL13" s="170"/>
      <c r="AM13" s="170"/>
      <c r="AN13" s="170"/>
      <c r="AO13" s="170"/>
      <c r="AP13" s="170"/>
      <c r="AQ13" s="171"/>
      <c r="AR13" s="190">
        <v>331088</v>
      </c>
      <c r="AS13" s="191"/>
      <c r="AT13" s="191"/>
      <c r="AU13" s="191"/>
      <c r="AV13" s="191"/>
      <c r="AW13" s="191"/>
      <c r="AX13" s="191"/>
      <c r="AY13" s="191"/>
      <c r="AZ13" s="191"/>
      <c r="BA13" s="192"/>
      <c r="BB13" s="169"/>
      <c r="BC13" s="170"/>
      <c r="BD13" s="170"/>
      <c r="BE13" s="170"/>
      <c r="BF13" s="170"/>
      <c r="BG13" s="170"/>
      <c r="BH13" s="170"/>
      <c r="BI13" s="170"/>
      <c r="BJ13" s="171"/>
      <c r="BK13" s="169" t="s">
        <v>195</v>
      </c>
      <c r="BL13" s="170"/>
      <c r="BM13" s="170"/>
      <c r="BN13" s="170"/>
      <c r="BO13" s="170"/>
      <c r="BP13" s="170"/>
      <c r="BQ13" s="170"/>
      <c r="BR13" s="170"/>
      <c r="BS13" s="171"/>
      <c r="BT13" s="169" t="s">
        <v>195</v>
      </c>
      <c r="BU13" s="170"/>
      <c r="BV13" s="170"/>
      <c r="BW13" s="170"/>
      <c r="BX13" s="170"/>
      <c r="BY13" s="171"/>
      <c r="BZ13" s="169" t="s">
        <v>195</v>
      </c>
      <c r="CA13" s="170"/>
      <c r="CB13" s="170"/>
      <c r="CC13" s="170"/>
      <c r="CD13" s="170"/>
      <c r="CE13" s="171"/>
    </row>
    <row r="14" spans="1:110" s="57" customFormat="1" ht="13.5" customHeight="1" x14ac:dyDescent="0.2">
      <c r="A14" s="178" t="s">
        <v>206</v>
      </c>
      <c r="B14" s="179"/>
      <c r="C14" s="179"/>
      <c r="D14" s="179"/>
      <c r="E14" s="179"/>
      <c r="F14" s="179"/>
      <c r="G14" s="179"/>
      <c r="H14" s="179"/>
      <c r="I14" s="179"/>
      <c r="J14" s="179"/>
      <c r="K14" s="179"/>
      <c r="L14" s="179"/>
      <c r="M14" s="179"/>
      <c r="N14" s="179"/>
      <c r="O14" s="179"/>
      <c r="P14" s="180"/>
      <c r="Q14" s="181" t="s">
        <v>207</v>
      </c>
      <c r="R14" s="182"/>
      <c r="S14" s="182"/>
      <c r="T14" s="183"/>
      <c r="U14" s="181" t="s">
        <v>205</v>
      </c>
      <c r="V14" s="182"/>
      <c r="W14" s="182"/>
      <c r="X14" s="182"/>
      <c r="Y14" s="182"/>
      <c r="Z14" s="182"/>
      <c r="AA14" s="182"/>
      <c r="AB14" s="183"/>
      <c r="AC14" s="190">
        <f>BT14</f>
        <v>49042.82</v>
      </c>
      <c r="AD14" s="191"/>
      <c r="AE14" s="191"/>
      <c r="AF14" s="191"/>
      <c r="AG14" s="191"/>
      <c r="AH14" s="191"/>
      <c r="AI14" s="169" t="s">
        <v>195</v>
      </c>
      <c r="AJ14" s="170"/>
      <c r="AK14" s="170"/>
      <c r="AL14" s="170"/>
      <c r="AM14" s="170"/>
      <c r="AN14" s="170"/>
      <c r="AO14" s="170"/>
      <c r="AP14" s="170"/>
      <c r="AQ14" s="171"/>
      <c r="AR14" s="169" t="s">
        <v>195</v>
      </c>
      <c r="AS14" s="170"/>
      <c r="AT14" s="170"/>
      <c r="AU14" s="170"/>
      <c r="AV14" s="170"/>
      <c r="AW14" s="170"/>
      <c r="AX14" s="170"/>
      <c r="AY14" s="170"/>
      <c r="AZ14" s="170"/>
      <c r="BA14" s="171"/>
      <c r="BB14" s="169" t="s">
        <v>195</v>
      </c>
      <c r="BC14" s="170"/>
      <c r="BD14" s="170"/>
      <c r="BE14" s="170"/>
      <c r="BF14" s="170"/>
      <c r="BG14" s="170"/>
      <c r="BH14" s="170"/>
      <c r="BI14" s="170"/>
      <c r="BJ14" s="171"/>
      <c r="BK14" s="169" t="s">
        <v>195</v>
      </c>
      <c r="BL14" s="170"/>
      <c r="BM14" s="170"/>
      <c r="BN14" s="170"/>
      <c r="BO14" s="170"/>
      <c r="BP14" s="170"/>
      <c r="BQ14" s="170"/>
      <c r="BR14" s="170"/>
      <c r="BS14" s="171"/>
      <c r="BT14" s="190">
        <f>BT15</f>
        <v>49042.82</v>
      </c>
      <c r="BU14" s="191"/>
      <c r="BV14" s="191"/>
      <c r="BW14" s="191"/>
      <c r="BX14" s="191"/>
      <c r="BY14" s="191"/>
      <c r="BZ14" s="169"/>
      <c r="CA14" s="170"/>
      <c r="CB14" s="170"/>
      <c r="CC14" s="170"/>
      <c r="CD14" s="170"/>
      <c r="CE14" s="171"/>
      <c r="CI14" s="228"/>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row>
    <row r="15" spans="1:110" s="57" customFormat="1" ht="17.25" customHeight="1" x14ac:dyDescent="0.2">
      <c r="A15" s="172" t="s">
        <v>208</v>
      </c>
      <c r="B15" s="173"/>
      <c r="C15" s="173"/>
      <c r="D15" s="173"/>
      <c r="E15" s="173"/>
      <c r="F15" s="173"/>
      <c r="G15" s="173"/>
      <c r="H15" s="173"/>
      <c r="I15" s="173"/>
      <c r="J15" s="173"/>
      <c r="K15" s="173"/>
      <c r="L15" s="173"/>
      <c r="M15" s="173"/>
      <c r="N15" s="173"/>
      <c r="O15" s="173"/>
      <c r="P15" s="174"/>
      <c r="Q15" s="175" t="s">
        <v>209</v>
      </c>
      <c r="R15" s="176"/>
      <c r="S15" s="176"/>
      <c r="T15" s="177"/>
      <c r="U15" s="175" t="s">
        <v>195</v>
      </c>
      <c r="V15" s="176"/>
      <c r="W15" s="176"/>
      <c r="X15" s="176"/>
      <c r="Y15" s="176"/>
      <c r="Z15" s="176"/>
      <c r="AA15" s="176"/>
      <c r="AB15" s="177"/>
      <c r="AC15" s="196">
        <f>SUM(AI15:BY15)</f>
        <v>5406603.8190337522</v>
      </c>
      <c r="AD15" s="197"/>
      <c r="AE15" s="197"/>
      <c r="AF15" s="197"/>
      <c r="AG15" s="197"/>
      <c r="AH15" s="197"/>
      <c r="AI15" s="196">
        <f>AI16+AI24+AI26+AI30</f>
        <v>5026472.9994337521</v>
      </c>
      <c r="AJ15" s="197"/>
      <c r="AK15" s="197"/>
      <c r="AL15" s="197"/>
      <c r="AM15" s="197"/>
      <c r="AN15" s="197"/>
      <c r="AO15" s="197"/>
      <c r="AP15" s="197"/>
      <c r="AQ15" s="198"/>
      <c r="AR15" s="196">
        <f>AR16+AR24+AR26+AR30</f>
        <v>331087.99959999998</v>
      </c>
      <c r="AS15" s="197"/>
      <c r="AT15" s="197"/>
      <c r="AU15" s="197"/>
      <c r="AV15" s="197"/>
      <c r="AW15" s="197"/>
      <c r="AX15" s="197"/>
      <c r="AY15" s="197"/>
      <c r="AZ15" s="197"/>
      <c r="BA15" s="198"/>
      <c r="BB15" s="196">
        <f>BB16+BB24+BB26+BB30</f>
        <v>0</v>
      </c>
      <c r="BC15" s="197"/>
      <c r="BD15" s="197"/>
      <c r="BE15" s="197"/>
      <c r="BF15" s="197"/>
      <c r="BG15" s="197"/>
      <c r="BH15" s="197"/>
      <c r="BI15" s="197"/>
      <c r="BJ15" s="198"/>
      <c r="BK15" s="196"/>
      <c r="BL15" s="197"/>
      <c r="BM15" s="197"/>
      <c r="BN15" s="197"/>
      <c r="BO15" s="197"/>
      <c r="BP15" s="197"/>
      <c r="BQ15" s="197"/>
      <c r="BR15" s="197"/>
      <c r="BS15" s="198"/>
      <c r="BT15" s="196">
        <f>BT16+BT24+BT26+BT30</f>
        <v>49042.82</v>
      </c>
      <c r="BU15" s="197"/>
      <c r="BV15" s="197"/>
      <c r="BW15" s="197"/>
      <c r="BX15" s="197"/>
      <c r="BY15" s="198"/>
      <c r="BZ15" s="164"/>
      <c r="CA15" s="165"/>
      <c r="CB15" s="165"/>
      <c r="CC15" s="165"/>
      <c r="CD15" s="165"/>
      <c r="CE15" s="166"/>
      <c r="CR15" s="228"/>
      <c r="CS15" s="229"/>
      <c r="CT15" s="229"/>
      <c r="CU15" s="229"/>
      <c r="CV15" s="229"/>
      <c r="CW15" s="229"/>
      <c r="CX15" s="229"/>
      <c r="CY15" s="229"/>
      <c r="CZ15" s="229"/>
      <c r="DA15" s="229"/>
    </row>
    <row r="16" spans="1:110" s="57" customFormat="1" ht="26.25" customHeight="1" x14ac:dyDescent="0.2">
      <c r="A16" s="178" t="s">
        <v>210</v>
      </c>
      <c r="B16" s="179"/>
      <c r="C16" s="179"/>
      <c r="D16" s="179"/>
      <c r="E16" s="179"/>
      <c r="F16" s="179"/>
      <c r="G16" s="179"/>
      <c r="H16" s="179"/>
      <c r="I16" s="179"/>
      <c r="J16" s="179"/>
      <c r="K16" s="179"/>
      <c r="L16" s="179"/>
      <c r="M16" s="179"/>
      <c r="N16" s="179"/>
      <c r="O16" s="179"/>
      <c r="P16" s="180"/>
      <c r="Q16" s="181" t="s">
        <v>211</v>
      </c>
      <c r="R16" s="182"/>
      <c r="S16" s="182"/>
      <c r="T16" s="183"/>
      <c r="U16" s="181" t="s">
        <v>212</v>
      </c>
      <c r="V16" s="182"/>
      <c r="W16" s="182"/>
      <c r="X16" s="182"/>
      <c r="Y16" s="182"/>
      <c r="Z16" s="182"/>
      <c r="AA16" s="182"/>
      <c r="AB16" s="183"/>
      <c r="AC16" s="190">
        <f>SUM(AI16:BA16)</f>
        <v>3880327.8092937525</v>
      </c>
      <c r="AD16" s="191"/>
      <c r="AE16" s="191"/>
      <c r="AF16" s="191"/>
      <c r="AG16" s="191"/>
      <c r="AH16" s="191"/>
      <c r="AI16" s="190">
        <f>AI17+AI22+AI23</f>
        <v>3655327.8096937523</v>
      </c>
      <c r="AJ16" s="191"/>
      <c r="AK16" s="191"/>
      <c r="AL16" s="191"/>
      <c r="AM16" s="191"/>
      <c r="AN16" s="191"/>
      <c r="AO16" s="191"/>
      <c r="AP16" s="191"/>
      <c r="AQ16" s="192"/>
      <c r="AR16" s="190">
        <f>AR17+AR22+AR23</f>
        <v>224999.99959999998</v>
      </c>
      <c r="AS16" s="191"/>
      <c r="AT16" s="191"/>
      <c r="AU16" s="191"/>
      <c r="AV16" s="191"/>
      <c r="AW16" s="191"/>
      <c r="AX16" s="191"/>
      <c r="AY16" s="191"/>
      <c r="AZ16" s="191"/>
      <c r="BA16" s="192"/>
      <c r="BB16" s="190">
        <f>BB17+BB22+BB23</f>
        <v>0</v>
      </c>
      <c r="BC16" s="191"/>
      <c r="BD16" s="191"/>
      <c r="BE16" s="191"/>
      <c r="BF16" s="191"/>
      <c r="BG16" s="191"/>
      <c r="BH16" s="191"/>
      <c r="BI16" s="191"/>
      <c r="BJ16" s="192"/>
      <c r="BK16" s="190"/>
      <c r="BL16" s="191"/>
      <c r="BM16" s="191"/>
      <c r="BN16" s="191"/>
      <c r="BO16" s="191"/>
      <c r="BP16" s="191"/>
      <c r="BQ16" s="191"/>
      <c r="BR16" s="191"/>
      <c r="BS16" s="192"/>
      <c r="BT16" s="190">
        <f>BT17+BT22+BT23</f>
        <v>0</v>
      </c>
      <c r="BU16" s="191"/>
      <c r="BV16" s="191"/>
      <c r="BW16" s="191"/>
      <c r="BX16" s="191"/>
      <c r="BY16" s="192"/>
      <c r="BZ16" s="190"/>
      <c r="CA16" s="191"/>
      <c r="CB16" s="191"/>
      <c r="CC16" s="191"/>
      <c r="CD16" s="191"/>
      <c r="CE16" s="192"/>
    </row>
    <row r="17" spans="1:83" s="57" customFormat="1" ht="26.25" customHeight="1" x14ac:dyDescent="0.2">
      <c r="A17" s="193" t="s">
        <v>213</v>
      </c>
      <c r="B17" s="194"/>
      <c r="C17" s="194"/>
      <c r="D17" s="194"/>
      <c r="E17" s="194"/>
      <c r="F17" s="194"/>
      <c r="G17" s="194"/>
      <c r="H17" s="194"/>
      <c r="I17" s="194"/>
      <c r="J17" s="194"/>
      <c r="K17" s="194"/>
      <c r="L17" s="194"/>
      <c r="M17" s="194"/>
      <c r="N17" s="194"/>
      <c r="O17" s="194"/>
      <c r="P17" s="195"/>
      <c r="Q17" s="181" t="s">
        <v>214</v>
      </c>
      <c r="R17" s="182"/>
      <c r="S17" s="182"/>
      <c r="T17" s="183"/>
      <c r="U17" s="181" t="s">
        <v>24</v>
      </c>
      <c r="V17" s="182"/>
      <c r="W17" s="182"/>
      <c r="X17" s="182"/>
      <c r="Y17" s="182"/>
      <c r="Z17" s="182"/>
      <c r="AA17" s="182"/>
      <c r="AB17" s="183"/>
      <c r="AC17" s="190">
        <f t="shared" ref="AC17:AC39" si="0">SUM(AI17:BA17)</f>
        <v>2807470.8062163997</v>
      </c>
      <c r="AD17" s="191"/>
      <c r="AE17" s="191"/>
      <c r="AF17" s="191"/>
      <c r="AG17" s="191"/>
      <c r="AH17" s="191"/>
      <c r="AI17" s="190">
        <f>AI18+AI19+AI20+AI21</f>
        <v>2807470.8062163997</v>
      </c>
      <c r="AJ17" s="191"/>
      <c r="AK17" s="191"/>
      <c r="AL17" s="191"/>
      <c r="AM17" s="191"/>
      <c r="AN17" s="191"/>
      <c r="AO17" s="191"/>
      <c r="AP17" s="191"/>
      <c r="AQ17" s="192"/>
      <c r="AR17" s="190"/>
      <c r="AS17" s="191"/>
      <c r="AT17" s="191"/>
      <c r="AU17" s="191"/>
      <c r="AV17" s="191"/>
      <c r="AW17" s="191"/>
      <c r="AX17" s="191"/>
      <c r="AY17" s="191"/>
      <c r="AZ17" s="191"/>
      <c r="BA17" s="192"/>
      <c r="BB17" s="190">
        <f>BB18+BB19+BB20+BB21</f>
        <v>0</v>
      </c>
      <c r="BC17" s="191"/>
      <c r="BD17" s="191"/>
      <c r="BE17" s="191"/>
      <c r="BF17" s="191"/>
      <c r="BG17" s="191"/>
      <c r="BH17" s="191"/>
      <c r="BI17" s="191"/>
      <c r="BJ17" s="192"/>
      <c r="BK17" s="190"/>
      <c r="BL17" s="191"/>
      <c r="BM17" s="191"/>
      <c r="BN17" s="191"/>
      <c r="BO17" s="191"/>
      <c r="BP17" s="191"/>
      <c r="BQ17" s="191"/>
      <c r="BR17" s="191"/>
      <c r="BS17" s="192"/>
      <c r="BT17" s="190">
        <f>BT18+BT19+BT20+BT21</f>
        <v>0</v>
      </c>
      <c r="BU17" s="191"/>
      <c r="BV17" s="191"/>
      <c r="BW17" s="191"/>
      <c r="BX17" s="191"/>
      <c r="BY17" s="192"/>
      <c r="BZ17" s="190"/>
      <c r="CA17" s="191"/>
      <c r="CB17" s="191"/>
      <c r="CC17" s="191"/>
      <c r="CD17" s="191"/>
      <c r="CE17" s="192"/>
    </row>
    <row r="18" spans="1:83" s="57" customFormat="1" ht="38.25" customHeight="1" x14ac:dyDescent="0.2">
      <c r="A18" s="187" t="s">
        <v>215</v>
      </c>
      <c r="B18" s="188"/>
      <c r="C18" s="188"/>
      <c r="D18" s="188"/>
      <c r="E18" s="188"/>
      <c r="F18" s="188"/>
      <c r="G18" s="188"/>
      <c r="H18" s="188"/>
      <c r="I18" s="188"/>
      <c r="J18" s="188"/>
      <c r="K18" s="188"/>
      <c r="L18" s="188"/>
      <c r="M18" s="188"/>
      <c r="N18" s="188"/>
      <c r="O18" s="188"/>
      <c r="P18" s="189"/>
      <c r="Q18" s="181" t="s">
        <v>216</v>
      </c>
      <c r="R18" s="182"/>
      <c r="S18" s="182"/>
      <c r="T18" s="183"/>
      <c r="U18" s="181" t="s">
        <v>24</v>
      </c>
      <c r="V18" s="182"/>
      <c r="W18" s="182"/>
      <c r="X18" s="182"/>
      <c r="Y18" s="182"/>
      <c r="Z18" s="182"/>
      <c r="AA18" s="182"/>
      <c r="AB18" s="183"/>
      <c r="AC18" s="190">
        <f t="shared" si="0"/>
        <v>1628780.2989363996</v>
      </c>
      <c r="AD18" s="191"/>
      <c r="AE18" s="191"/>
      <c r="AF18" s="191"/>
      <c r="AG18" s="191"/>
      <c r="AH18" s="191"/>
      <c r="AI18" s="190">
        <f>'стр. 1 зп'!EO24+'стр. 1 зп Указ ОБ'!EO22+'стр. 1 зп Указ МБ'!EO22</f>
        <v>1628780.2989363996</v>
      </c>
      <c r="AJ18" s="191"/>
      <c r="AK18" s="191"/>
      <c r="AL18" s="191"/>
      <c r="AM18" s="191"/>
      <c r="AN18" s="191"/>
      <c r="AO18" s="191"/>
      <c r="AP18" s="191"/>
      <c r="AQ18" s="192"/>
      <c r="AR18" s="190"/>
      <c r="AS18" s="191"/>
      <c r="AT18" s="191"/>
      <c r="AU18" s="191"/>
      <c r="AV18" s="191"/>
      <c r="AW18" s="191"/>
      <c r="AX18" s="191"/>
      <c r="AY18" s="191"/>
      <c r="AZ18" s="191"/>
      <c r="BA18" s="192"/>
      <c r="BB18" s="190"/>
      <c r="BC18" s="191"/>
      <c r="BD18" s="191"/>
      <c r="BE18" s="191"/>
      <c r="BF18" s="191"/>
      <c r="BG18" s="191"/>
      <c r="BH18" s="191"/>
      <c r="BI18" s="191"/>
      <c r="BJ18" s="192"/>
      <c r="BK18" s="190"/>
      <c r="BL18" s="191"/>
      <c r="BM18" s="191"/>
      <c r="BN18" s="191"/>
      <c r="BO18" s="191"/>
      <c r="BP18" s="191"/>
      <c r="BQ18" s="191"/>
      <c r="BR18" s="191"/>
      <c r="BS18" s="192"/>
      <c r="BT18" s="190"/>
      <c r="BU18" s="191"/>
      <c r="BV18" s="191"/>
      <c r="BW18" s="191"/>
      <c r="BX18" s="191"/>
      <c r="BY18" s="192"/>
      <c r="BZ18" s="190"/>
      <c r="CA18" s="191"/>
      <c r="CB18" s="191"/>
      <c r="CC18" s="191"/>
      <c r="CD18" s="191"/>
      <c r="CE18" s="192"/>
    </row>
    <row r="19" spans="1:83" s="57" customFormat="1" ht="38.25" customHeight="1" x14ac:dyDescent="0.2">
      <c r="A19" s="187" t="s">
        <v>217</v>
      </c>
      <c r="B19" s="188"/>
      <c r="C19" s="188"/>
      <c r="D19" s="188"/>
      <c r="E19" s="188"/>
      <c r="F19" s="188"/>
      <c r="G19" s="188"/>
      <c r="H19" s="188"/>
      <c r="I19" s="188"/>
      <c r="J19" s="188"/>
      <c r="K19" s="188"/>
      <c r="L19" s="188"/>
      <c r="M19" s="188"/>
      <c r="N19" s="188"/>
      <c r="O19" s="188"/>
      <c r="P19" s="189"/>
      <c r="Q19" s="181" t="s">
        <v>218</v>
      </c>
      <c r="R19" s="182"/>
      <c r="S19" s="182"/>
      <c r="T19" s="183"/>
      <c r="U19" s="181" t="s">
        <v>24</v>
      </c>
      <c r="V19" s="182"/>
      <c r="W19" s="182"/>
      <c r="X19" s="182"/>
      <c r="Y19" s="182"/>
      <c r="Z19" s="182"/>
      <c r="AA19" s="182"/>
      <c r="AB19" s="183"/>
      <c r="AC19" s="190">
        <f t="shared" si="0"/>
        <v>0</v>
      </c>
      <c r="AD19" s="191"/>
      <c r="AE19" s="191"/>
      <c r="AF19" s="191"/>
      <c r="AG19" s="191"/>
      <c r="AH19" s="191"/>
      <c r="AI19" s="190"/>
      <c r="AJ19" s="191"/>
      <c r="AK19" s="191"/>
      <c r="AL19" s="191"/>
      <c r="AM19" s="191"/>
      <c r="AN19" s="191"/>
      <c r="AO19" s="191"/>
      <c r="AP19" s="191"/>
      <c r="AQ19" s="192"/>
      <c r="AR19" s="190"/>
      <c r="AS19" s="191"/>
      <c r="AT19" s="191"/>
      <c r="AU19" s="191"/>
      <c r="AV19" s="191"/>
      <c r="AW19" s="191"/>
      <c r="AX19" s="191"/>
      <c r="AY19" s="191"/>
      <c r="AZ19" s="191"/>
      <c r="BA19" s="192"/>
      <c r="BB19" s="190"/>
      <c r="BC19" s="191"/>
      <c r="BD19" s="191"/>
      <c r="BE19" s="191"/>
      <c r="BF19" s="191"/>
      <c r="BG19" s="191"/>
      <c r="BH19" s="191"/>
      <c r="BI19" s="191"/>
      <c r="BJ19" s="192"/>
      <c r="BK19" s="190"/>
      <c r="BL19" s="191"/>
      <c r="BM19" s="191"/>
      <c r="BN19" s="191"/>
      <c r="BO19" s="191"/>
      <c r="BP19" s="191"/>
      <c r="BQ19" s="191"/>
      <c r="BR19" s="191"/>
      <c r="BS19" s="192"/>
      <c r="BT19" s="190"/>
      <c r="BU19" s="191"/>
      <c r="BV19" s="191"/>
      <c r="BW19" s="191"/>
      <c r="BX19" s="191"/>
      <c r="BY19" s="192"/>
      <c r="BZ19" s="190"/>
      <c r="CA19" s="191"/>
      <c r="CB19" s="191"/>
      <c r="CC19" s="191"/>
      <c r="CD19" s="191"/>
      <c r="CE19" s="192"/>
    </row>
    <row r="20" spans="1:83" s="57" customFormat="1" ht="44.25" customHeight="1" x14ac:dyDescent="0.2">
      <c r="A20" s="187" t="s">
        <v>219</v>
      </c>
      <c r="B20" s="188"/>
      <c r="C20" s="188"/>
      <c r="D20" s="188"/>
      <c r="E20" s="188"/>
      <c r="F20" s="188"/>
      <c r="G20" s="188"/>
      <c r="H20" s="188"/>
      <c r="I20" s="188"/>
      <c r="J20" s="188"/>
      <c r="K20" s="188"/>
      <c r="L20" s="188"/>
      <c r="M20" s="188"/>
      <c r="N20" s="188"/>
      <c r="O20" s="188"/>
      <c r="P20" s="189"/>
      <c r="Q20" s="181" t="s">
        <v>220</v>
      </c>
      <c r="R20" s="182"/>
      <c r="S20" s="182"/>
      <c r="T20" s="183"/>
      <c r="U20" s="181" t="s">
        <v>24</v>
      </c>
      <c r="V20" s="182"/>
      <c r="W20" s="182"/>
      <c r="X20" s="182"/>
      <c r="Y20" s="182"/>
      <c r="Z20" s="182"/>
      <c r="AA20" s="182"/>
      <c r="AB20" s="183"/>
      <c r="AC20" s="190">
        <f t="shared" si="0"/>
        <v>687290.50799999991</v>
      </c>
      <c r="AD20" s="191"/>
      <c r="AE20" s="191"/>
      <c r="AF20" s="191"/>
      <c r="AG20" s="191"/>
      <c r="AH20" s="191"/>
      <c r="AI20" s="190">
        <f>'стр. 1 зп'!EO22+'стр. 1 зп'!EO23</f>
        <v>687290.50799999991</v>
      </c>
      <c r="AJ20" s="191"/>
      <c r="AK20" s="191"/>
      <c r="AL20" s="191"/>
      <c r="AM20" s="191"/>
      <c r="AN20" s="191"/>
      <c r="AO20" s="191"/>
      <c r="AP20" s="191"/>
      <c r="AQ20" s="192"/>
      <c r="AR20" s="190"/>
      <c r="AS20" s="191"/>
      <c r="AT20" s="191"/>
      <c r="AU20" s="191"/>
      <c r="AV20" s="191"/>
      <c r="AW20" s="191"/>
      <c r="AX20" s="191"/>
      <c r="AY20" s="191"/>
      <c r="AZ20" s="191"/>
      <c r="BA20" s="192"/>
      <c r="BB20" s="190"/>
      <c r="BC20" s="191"/>
      <c r="BD20" s="191"/>
      <c r="BE20" s="191"/>
      <c r="BF20" s="191"/>
      <c r="BG20" s="191"/>
      <c r="BH20" s="191"/>
      <c r="BI20" s="191"/>
      <c r="BJ20" s="192"/>
      <c r="BK20" s="190"/>
      <c r="BL20" s="191"/>
      <c r="BM20" s="191"/>
      <c r="BN20" s="191"/>
      <c r="BO20" s="191"/>
      <c r="BP20" s="191"/>
      <c r="BQ20" s="191"/>
      <c r="BR20" s="191"/>
      <c r="BS20" s="192"/>
      <c r="BT20" s="190"/>
      <c r="BU20" s="191"/>
      <c r="BV20" s="191"/>
      <c r="BW20" s="191"/>
      <c r="BX20" s="191"/>
      <c r="BY20" s="192"/>
      <c r="BZ20" s="190"/>
      <c r="CA20" s="191"/>
      <c r="CB20" s="191"/>
      <c r="CC20" s="191"/>
      <c r="CD20" s="191"/>
      <c r="CE20" s="192"/>
    </row>
    <row r="21" spans="1:83" s="57" customFormat="1" ht="39" customHeight="1" x14ac:dyDescent="0.2">
      <c r="A21" s="187" t="s">
        <v>221</v>
      </c>
      <c r="B21" s="188"/>
      <c r="C21" s="188"/>
      <c r="D21" s="188"/>
      <c r="E21" s="188"/>
      <c r="F21" s="188"/>
      <c r="G21" s="188"/>
      <c r="H21" s="188"/>
      <c r="I21" s="188"/>
      <c r="J21" s="188"/>
      <c r="K21" s="188"/>
      <c r="L21" s="188"/>
      <c r="M21" s="188"/>
      <c r="N21" s="188"/>
      <c r="O21" s="188"/>
      <c r="P21" s="189"/>
      <c r="Q21" s="181" t="s">
        <v>222</v>
      </c>
      <c r="R21" s="182"/>
      <c r="S21" s="182"/>
      <c r="T21" s="183"/>
      <c r="U21" s="181" t="s">
        <v>24</v>
      </c>
      <c r="V21" s="182"/>
      <c r="W21" s="182"/>
      <c r="X21" s="182"/>
      <c r="Y21" s="182"/>
      <c r="Z21" s="182"/>
      <c r="AA21" s="182"/>
      <c r="AB21" s="183"/>
      <c r="AC21" s="190">
        <f t="shared" si="0"/>
        <v>491399.99927999999</v>
      </c>
      <c r="AD21" s="191"/>
      <c r="AE21" s="191"/>
      <c r="AF21" s="191"/>
      <c r="AG21" s="191"/>
      <c r="AH21" s="191"/>
      <c r="AI21" s="190">
        <f>'стр. 1 зп'!EO25+'стр. 1 зп'!EO26</f>
        <v>491399.99927999999</v>
      </c>
      <c r="AJ21" s="191"/>
      <c r="AK21" s="191"/>
      <c r="AL21" s="191"/>
      <c r="AM21" s="191"/>
      <c r="AN21" s="191"/>
      <c r="AO21" s="191"/>
      <c r="AP21" s="191"/>
      <c r="AQ21" s="192"/>
      <c r="AR21" s="190"/>
      <c r="AS21" s="191"/>
      <c r="AT21" s="191"/>
      <c r="AU21" s="191"/>
      <c r="AV21" s="191"/>
      <c r="AW21" s="191"/>
      <c r="AX21" s="191"/>
      <c r="AY21" s="191"/>
      <c r="AZ21" s="191"/>
      <c r="BA21" s="192"/>
      <c r="BB21" s="190"/>
      <c r="BC21" s="191"/>
      <c r="BD21" s="191"/>
      <c r="BE21" s="191"/>
      <c r="BF21" s="191"/>
      <c r="BG21" s="191"/>
      <c r="BH21" s="191"/>
      <c r="BI21" s="191"/>
      <c r="BJ21" s="192"/>
      <c r="BK21" s="190"/>
      <c r="BL21" s="191"/>
      <c r="BM21" s="191"/>
      <c r="BN21" s="191"/>
      <c r="BO21" s="191"/>
      <c r="BP21" s="191"/>
      <c r="BQ21" s="191"/>
      <c r="BR21" s="191"/>
      <c r="BS21" s="192"/>
      <c r="BT21" s="190"/>
      <c r="BU21" s="191"/>
      <c r="BV21" s="191"/>
      <c r="BW21" s="191"/>
      <c r="BX21" s="191"/>
      <c r="BY21" s="192"/>
      <c r="BZ21" s="190"/>
      <c r="CA21" s="191"/>
      <c r="CB21" s="191"/>
      <c r="CC21" s="191"/>
      <c r="CD21" s="191"/>
      <c r="CE21" s="192"/>
    </row>
    <row r="22" spans="1:83" s="57" customFormat="1" ht="53.25" customHeight="1" x14ac:dyDescent="0.2">
      <c r="A22" s="187" t="s">
        <v>223</v>
      </c>
      <c r="B22" s="188"/>
      <c r="C22" s="188"/>
      <c r="D22" s="188"/>
      <c r="E22" s="188"/>
      <c r="F22" s="188"/>
      <c r="G22" s="188"/>
      <c r="H22" s="188"/>
      <c r="I22" s="188"/>
      <c r="J22" s="188"/>
      <c r="K22" s="188"/>
      <c r="L22" s="188"/>
      <c r="M22" s="188"/>
      <c r="N22" s="188"/>
      <c r="O22" s="188"/>
      <c r="P22" s="189"/>
      <c r="Q22" s="181" t="s">
        <v>224</v>
      </c>
      <c r="R22" s="182"/>
      <c r="S22" s="182"/>
      <c r="T22" s="183"/>
      <c r="U22" s="181" t="s">
        <v>113</v>
      </c>
      <c r="V22" s="182"/>
      <c r="W22" s="182"/>
      <c r="X22" s="182"/>
      <c r="Y22" s="182"/>
      <c r="Z22" s="182"/>
      <c r="AA22" s="182"/>
      <c r="AB22" s="183"/>
      <c r="AC22" s="190">
        <f t="shared" si="0"/>
        <v>224999.99959999998</v>
      </c>
      <c r="AD22" s="191"/>
      <c r="AE22" s="191"/>
      <c r="AF22" s="191"/>
      <c r="AG22" s="191"/>
      <c r="AH22" s="191"/>
      <c r="AI22" s="190">
        <f>'стр.2_5 (местный бюджет)'!CJ19</f>
        <v>0</v>
      </c>
      <c r="AJ22" s="191"/>
      <c r="AK22" s="191"/>
      <c r="AL22" s="191"/>
      <c r="AM22" s="191"/>
      <c r="AN22" s="191"/>
      <c r="AO22" s="191"/>
      <c r="AP22" s="191"/>
      <c r="AQ22" s="192"/>
      <c r="AR22" s="190">
        <f>'проезд в отпуск'!CJ12+'стр.2_5 (профразвитие)'!CJ10+одаренка!CJ15</f>
        <v>224999.99959999998</v>
      </c>
      <c r="AS22" s="191"/>
      <c r="AT22" s="191"/>
      <c r="AU22" s="191"/>
      <c r="AV22" s="191"/>
      <c r="AW22" s="191"/>
      <c r="AX22" s="191"/>
      <c r="AY22" s="191"/>
      <c r="AZ22" s="191"/>
      <c r="BA22" s="192"/>
      <c r="BB22" s="190"/>
      <c r="BC22" s="191"/>
      <c r="BD22" s="191"/>
      <c r="BE22" s="191"/>
      <c r="BF22" s="191"/>
      <c r="BG22" s="191"/>
      <c r="BH22" s="191"/>
      <c r="BI22" s="191"/>
      <c r="BJ22" s="192"/>
      <c r="BK22" s="190"/>
      <c r="BL22" s="191"/>
      <c r="BM22" s="191"/>
      <c r="BN22" s="191"/>
      <c r="BO22" s="191"/>
      <c r="BP22" s="191"/>
      <c r="BQ22" s="191"/>
      <c r="BR22" s="191"/>
      <c r="BS22" s="192"/>
      <c r="BT22" s="190"/>
      <c r="BU22" s="191"/>
      <c r="BV22" s="191"/>
      <c r="BW22" s="191"/>
      <c r="BX22" s="191"/>
      <c r="BY22" s="192"/>
      <c r="BZ22" s="190"/>
      <c r="CA22" s="191"/>
      <c r="CB22" s="191"/>
      <c r="CC22" s="191"/>
      <c r="CD22" s="191"/>
      <c r="CE22" s="192"/>
    </row>
    <row r="23" spans="1:83" s="57" customFormat="1" ht="79.5" customHeight="1" x14ac:dyDescent="0.2">
      <c r="A23" s="187" t="s">
        <v>225</v>
      </c>
      <c r="B23" s="188"/>
      <c r="C23" s="188"/>
      <c r="D23" s="188"/>
      <c r="E23" s="188"/>
      <c r="F23" s="188"/>
      <c r="G23" s="188"/>
      <c r="H23" s="188"/>
      <c r="I23" s="188"/>
      <c r="J23" s="188"/>
      <c r="K23" s="188"/>
      <c r="L23" s="188"/>
      <c r="M23" s="188"/>
      <c r="N23" s="188"/>
      <c r="O23" s="188"/>
      <c r="P23" s="189"/>
      <c r="Q23" s="181" t="s">
        <v>226</v>
      </c>
      <c r="R23" s="182"/>
      <c r="S23" s="182"/>
      <c r="T23" s="183"/>
      <c r="U23" s="181" t="s">
        <v>227</v>
      </c>
      <c r="V23" s="182"/>
      <c r="W23" s="182"/>
      <c r="X23" s="182"/>
      <c r="Y23" s="182"/>
      <c r="Z23" s="182"/>
      <c r="AA23" s="182"/>
      <c r="AB23" s="183"/>
      <c r="AC23" s="190">
        <f t="shared" si="0"/>
        <v>847857.00347735267</v>
      </c>
      <c r="AD23" s="191"/>
      <c r="AE23" s="191"/>
      <c r="AF23" s="191"/>
      <c r="AG23" s="191"/>
      <c r="AH23" s="191"/>
      <c r="AI23" s="190">
        <f>'стр.2_5 (местный бюджет)'!DE38</f>
        <v>847857.00347735267</v>
      </c>
      <c r="AJ23" s="191"/>
      <c r="AK23" s="191"/>
      <c r="AL23" s="191"/>
      <c r="AM23" s="191"/>
      <c r="AN23" s="191"/>
      <c r="AO23" s="191"/>
      <c r="AP23" s="191"/>
      <c r="AQ23" s="192"/>
      <c r="AR23" s="190"/>
      <c r="AS23" s="191"/>
      <c r="AT23" s="191"/>
      <c r="AU23" s="191"/>
      <c r="AV23" s="191"/>
      <c r="AW23" s="191"/>
      <c r="AX23" s="191"/>
      <c r="AY23" s="191"/>
      <c r="AZ23" s="191"/>
      <c r="BA23" s="192"/>
      <c r="BB23" s="190"/>
      <c r="BC23" s="191"/>
      <c r="BD23" s="191"/>
      <c r="BE23" s="191"/>
      <c r="BF23" s="191"/>
      <c r="BG23" s="191"/>
      <c r="BH23" s="191"/>
      <c r="BI23" s="191"/>
      <c r="BJ23" s="192"/>
      <c r="BK23" s="190"/>
      <c r="BL23" s="191"/>
      <c r="BM23" s="191"/>
      <c r="BN23" s="191"/>
      <c r="BO23" s="191"/>
      <c r="BP23" s="191"/>
      <c r="BQ23" s="191"/>
      <c r="BR23" s="191"/>
      <c r="BS23" s="192"/>
      <c r="BT23" s="190"/>
      <c r="BU23" s="191"/>
      <c r="BV23" s="191"/>
      <c r="BW23" s="191"/>
      <c r="BX23" s="191"/>
      <c r="BY23" s="192"/>
      <c r="BZ23" s="190"/>
      <c r="CA23" s="191"/>
      <c r="CB23" s="191"/>
      <c r="CC23" s="191"/>
      <c r="CD23" s="191"/>
      <c r="CE23" s="192"/>
    </row>
    <row r="24" spans="1:83" s="57" customFormat="1" ht="26.25" customHeight="1" x14ac:dyDescent="0.2">
      <c r="A24" s="178" t="s">
        <v>228</v>
      </c>
      <c r="B24" s="179"/>
      <c r="C24" s="179"/>
      <c r="D24" s="179"/>
      <c r="E24" s="179"/>
      <c r="F24" s="179"/>
      <c r="G24" s="179"/>
      <c r="H24" s="179"/>
      <c r="I24" s="179"/>
      <c r="J24" s="179"/>
      <c r="K24" s="179"/>
      <c r="L24" s="179"/>
      <c r="M24" s="179"/>
      <c r="N24" s="179"/>
      <c r="O24" s="179"/>
      <c r="P24" s="180"/>
      <c r="Q24" s="181" t="s">
        <v>229</v>
      </c>
      <c r="R24" s="182"/>
      <c r="S24" s="182"/>
      <c r="T24" s="183"/>
      <c r="U24" s="181" t="s">
        <v>230</v>
      </c>
      <c r="V24" s="182"/>
      <c r="W24" s="182"/>
      <c r="X24" s="182"/>
      <c r="Y24" s="182"/>
      <c r="Z24" s="182"/>
      <c r="AA24" s="182"/>
      <c r="AB24" s="183"/>
      <c r="AC24" s="190">
        <f t="shared" si="0"/>
        <v>0</v>
      </c>
      <c r="AD24" s="191"/>
      <c r="AE24" s="191"/>
      <c r="AF24" s="191"/>
      <c r="AG24" s="191"/>
      <c r="AH24" s="191"/>
      <c r="AI24" s="190"/>
      <c r="AJ24" s="191"/>
      <c r="AK24" s="191"/>
      <c r="AL24" s="191"/>
      <c r="AM24" s="191"/>
      <c r="AN24" s="191"/>
      <c r="AO24" s="191"/>
      <c r="AP24" s="191"/>
      <c r="AQ24" s="192"/>
      <c r="AR24" s="169"/>
      <c r="AS24" s="170"/>
      <c r="AT24" s="170"/>
      <c r="AU24" s="170"/>
      <c r="AV24" s="170"/>
      <c r="AW24" s="170"/>
      <c r="AX24" s="170"/>
      <c r="AY24" s="170"/>
      <c r="AZ24" s="170"/>
      <c r="BA24" s="171"/>
      <c r="BB24" s="169">
        <f>BB25</f>
        <v>0</v>
      </c>
      <c r="BC24" s="170"/>
      <c r="BD24" s="170"/>
      <c r="BE24" s="170"/>
      <c r="BF24" s="170"/>
      <c r="BG24" s="170"/>
      <c r="BH24" s="170"/>
      <c r="BI24" s="170"/>
      <c r="BJ24" s="171"/>
      <c r="BK24" s="169"/>
      <c r="BL24" s="170"/>
      <c r="BM24" s="170"/>
      <c r="BN24" s="170"/>
      <c r="BO24" s="170"/>
      <c r="BP24" s="170"/>
      <c r="BQ24" s="170"/>
      <c r="BR24" s="170"/>
      <c r="BS24" s="171"/>
      <c r="BT24" s="169">
        <f>BT25</f>
        <v>0</v>
      </c>
      <c r="BU24" s="170"/>
      <c r="BV24" s="170"/>
      <c r="BW24" s="170"/>
      <c r="BX24" s="170"/>
      <c r="BY24" s="171"/>
      <c r="BZ24" s="169"/>
      <c r="CA24" s="170"/>
      <c r="CB24" s="170"/>
      <c r="CC24" s="170"/>
      <c r="CD24" s="170"/>
      <c r="CE24" s="171"/>
    </row>
    <row r="25" spans="1:83" s="57" customFormat="1" ht="66.75" customHeight="1" x14ac:dyDescent="0.2">
      <c r="A25" s="193" t="s">
        <v>231</v>
      </c>
      <c r="B25" s="194"/>
      <c r="C25" s="194"/>
      <c r="D25" s="194"/>
      <c r="E25" s="194"/>
      <c r="F25" s="194"/>
      <c r="G25" s="194"/>
      <c r="H25" s="194"/>
      <c r="I25" s="194"/>
      <c r="J25" s="194"/>
      <c r="K25" s="194"/>
      <c r="L25" s="194"/>
      <c r="M25" s="194"/>
      <c r="N25" s="194"/>
      <c r="O25" s="194"/>
      <c r="P25" s="195"/>
      <c r="Q25" s="181" t="s">
        <v>232</v>
      </c>
      <c r="R25" s="182"/>
      <c r="S25" s="182"/>
      <c r="T25" s="183"/>
      <c r="U25" s="181" t="s">
        <v>233</v>
      </c>
      <c r="V25" s="182"/>
      <c r="W25" s="182"/>
      <c r="X25" s="182"/>
      <c r="Y25" s="182"/>
      <c r="Z25" s="182"/>
      <c r="AA25" s="182"/>
      <c r="AB25" s="183"/>
      <c r="AC25" s="190">
        <f t="shared" si="0"/>
        <v>0</v>
      </c>
      <c r="AD25" s="191"/>
      <c r="AE25" s="191"/>
      <c r="AF25" s="191"/>
      <c r="AG25" s="191"/>
      <c r="AH25" s="191"/>
      <c r="AI25" s="190"/>
      <c r="AJ25" s="191"/>
      <c r="AK25" s="191"/>
      <c r="AL25" s="191"/>
      <c r="AM25" s="191"/>
      <c r="AN25" s="191"/>
      <c r="AO25" s="191"/>
      <c r="AP25" s="191"/>
      <c r="AQ25" s="192"/>
      <c r="AR25" s="169"/>
      <c r="AS25" s="170"/>
      <c r="AT25" s="170"/>
      <c r="AU25" s="170"/>
      <c r="AV25" s="170"/>
      <c r="AW25" s="170"/>
      <c r="AX25" s="170"/>
      <c r="AY25" s="170"/>
      <c r="AZ25" s="170"/>
      <c r="BA25" s="171"/>
      <c r="BB25" s="169"/>
      <c r="BC25" s="170"/>
      <c r="BD25" s="170"/>
      <c r="BE25" s="170"/>
      <c r="BF25" s="170"/>
      <c r="BG25" s="170"/>
      <c r="BH25" s="170"/>
      <c r="BI25" s="170"/>
      <c r="BJ25" s="171"/>
      <c r="BK25" s="169"/>
      <c r="BL25" s="170"/>
      <c r="BM25" s="170"/>
      <c r="BN25" s="170"/>
      <c r="BO25" s="170"/>
      <c r="BP25" s="170"/>
      <c r="BQ25" s="170"/>
      <c r="BR25" s="170"/>
      <c r="BS25" s="171"/>
      <c r="BT25" s="169"/>
      <c r="BU25" s="170"/>
      <c r="BV25" s="170"/>
      <c r="BW25" s="170"/>
      <c r="BX25" s="170"/>
      <c r="BY25" s="171"/>
      <c r="BZ25" s="169"/>
      <c r="CA25" s="170"/>
      <c r="CB25" s="170"/>
      <c r="CC25" s="170"/>
      <c r="CD25" s="170"/>
      <c r="CE25" s="171"/>
    </row>
    <row r="26" spans="1:83" s="57" customFormat="1" ht="26.25" customHeight="1" x14ac:dyDescent="0.2">
      <c r="A26" s="193" t="s">
        <v>234</v>
      </c>
      <c r="B26" s="194"/>
      <c r="C26" s="194"/>
      <c r="D26" s="194"/>
      <c r="E26" s="194"/>
      <c r="F26" s="194"/>
      <c r="G26" s="194"/>
      <c r="H26" s="194"/>
      <c r="I26" s="194"/>
      <c r="J26" s="194"/>
      <c r="K26" s="194"/>
      <c r="L26" s="194"/>
      <c r="M26" s="194"/>
      <c r="N26" s="194"/>
      <c r="O26" s="194"/>
      <c r="P26" s="195"/>
      <c r="Q26" s="181" t="s">
        <v>235</v>
      </c>
      <c r="R26" s="182"/>
      <c r="S26" s="182"/>
      <c r="T26" s="183"/>
      <c r="U26" s="181" t="s">
        <v>236</v>
      </c>
      <c r="V26" s="182"/>
      <c r="W26" s="182"/>
      <c r="X26" s="182"/>
      <c r="Y26" s="182"/>
      <c r="Z26" s="182"/>
      <c r="AA26" s="182"/>
      <c r="AB26" s="183"/>
      <c r="AC26" s="190">
        <f t="shared" si="0"/>
        <v>77088</v>
      </c>
      <c r="AD26" s="191"/>
      <c r="AE26" s="191"/>
      <c r="AF26" s="191"/>
      <c r="AG26" s="191"/>
      <c r="AH26" s="191"/>
      <c r="AI26" s="190">
        <f>AI27+AI28+AI29</f>
        <v>1000</v>
      </c>
      <c r="AJ26" s="191"/>
      <c r="AK26" s="191"/>
      <c r="AL26" s="191"/>
      <c r="AM26" s="191"/>
      <c r="AN26" s="191"/>
      <c r="AO26" s="191"/>
      <c r="AP26" s="191"/>
      <c r="AQ26" s="192"/>
      <c r="AR26" s="169">
        <f>AR27+AR28+AR29</f>
        <v>76088</v>
      </c>
      <c r="AS26" s="170"/>
      <c r="AT26" s="170"/>
      <c r="AU26" s="170"/>
      <c r="AV26" s="170"/>
      <c r="AW26" s="170"/>
      <c r="AX26" s="170"/>
      <c r="AY26" s="170"/>
      <c r="AZ26" s="170"/>
      <c r="BA26" s="171"/>
      <c r="BB26" s="169"/>
      <c r="BC26" s="170"/>
      <c r="BD26" s="170"/>
      <c r="BE26" s="170"/>
      <c r="BF26" s="170"/>
      <c r="BG26" s="170"/>
      <c r="BH26" s="170"/>
      <c r="BI26" s="170"/>
      <c r="BJ26" s="171"/>
      <c r="BK26" s="169"/>
      <c r="BL26" s="170"/>
      <c r="BM26" s="170"/>
      <c r="BN26" s="170"/>
      <c r="BO26" s="170"/>
      <c r="BP26" s="170"/>
      <c r="BQ26" s="170"/>
      <c r="BR26" s="170"/>
      <c r="BS26" s="171"/>
      <c r="BT26" s="169">
        <f>BT27+BT28+BT29</f>
        <v>0</v>
      </c>
      <c r="BU26" s="170"/>
      <c r="BV26" s="170"/>
      <c r="BW26" s="170"/>
      <c r="BX26" s="170"/>
      <c r="BY26" s="171"/>
      <c r="BZ26" s="169"/>
      <c r="CA26" s="170"/>
      <c r="CB26" s="170"/>
      <c r="CC26" s="170"/>
      <c r="CD26" s="170"/>
      <c r="CE26" s="171"/>
    </row>
    <row r="27" spans="1:83" s="57" customFormat="1" ht="39.75" customHeight="1" x14ac:dyDescent="0.2">
      <c r="A27" s="187" t="s">
        <v>237</v>
      </c>
      <c r="B27" s="188"/>
      <c r="C27" s="188"/>
      <c r="D27" s="188"/>
      <c r="E27" s="188"/>
      <c r="F27" s="188"/>
      <c r="G27" s="188"/>
      <c r="H27" s="188"/>
      <c r="I27" s="188"/>
      <c r="J27" s="188"/>
      <c r="K27" s="188"/>
      <c r="L27" s="188"/>
      <c r="M27" s="188"/>
      <c r="N27" s="188"/>
      <c r="O27" s="188"/>
      <c r="P27" s="189"/>
      <c r="Q27" s="181" t="s">
        <v>238</v>
      </c>
      <c r="R27" s="182"/>
      <c r="S27" s="182"/>
      <c r="T27" s="183"/>
      <c r="U27" s="181" t="s">
        <v>239</v>
      </c>
      <c r="V27" s="182"/>
      <c r="W27" s="182"/>
      <c r="X27" s="182"/>
      <c r="Y27" s="182"/>
      <c r="Z27" s="182"/>
      <c r="AA27" s="182"/>
      <c r="AB27" s="183"/>
      <c r="AC27" s="190">
        <f t="shared" si="0"/>
        <v>76088</v>
      </c>
      <c r="AD27" s="191"/>
      <c r="AE27" s="191"/>
      <c r="AF27" s="191"/>
      <c r="AG27" s="191"/>
      <c r="AH27" s="191"/>
      <c r="AI27" s="190">
        <v>0</v>
      </c>
      <c r="AJ27" s="191"/>
      <c r="AK27" s="191"/>
      <c r="AL27" s="191"/>
      <c r="AM27" s="191"/>
      <c r="AN27" s="191"/>
      <c r="AO27" s="191"/>
      <c r="AP27" s="191"/>
      <c r="AQ27" s="192"/>
      <c r="AR27" s="190">
        <f>' земля'!CE13</f>
        <v>76088</v>
      </c>
      <c r="AS27" s="191"/>
      <c r="AT27" s="191"/>
      <c r="AU27" s="191"/>
      <c r="AV27" s="191"/>
      <c r="AW27" s="191"/>
      <c r="AX27" s="191"/>
      <c r="AY27" s="191"/>
      <c r="AZ27" s="191"/>
      <c r="BA27" s="192"/>
      <c r="BB27" s="169" t="s">
        <v>195</v>
      </c>
      <c r="BC27" s="170"/>
      <c r="BD27" s="170"/>
      <c r="BE27" s="170"/>
      <c r="BF27" s="170"/>
      <c r="BG27" s="170"/>
      <c r="BH27" s="170"/>
      <c r="BI27" s="170"/>
      <c r="BJ27" s="171"/>
      <c r="BK27" s="169"/>
      <c r="BL27" s="170"/>
      <c r="BM27" s="170"/>
      <c r="BN27" s="170"/>
      <c r="BO27" s="170"/>
      <c r="BP27" s="170"/>
      <c r="BQ27" s="170"/>
      <c r="BR27" s="170"/>
      <c r="BS27" s="171"/>
      <c r="BT27" s="169"/>
      <c r="BU27" s="170"/>
      <c r="BV27" s="170"/>
      <c r="BW27" s="170"/>
      <c r="BX27" s="170"/>
      <c r="BY27" s="171"/>
      <c r="BZ27" s="169"/>
      <c r="CA27" s="170"/>
      <c r="CB27" s="170"/>
      <c r="CC27" s="170"/>
      <c r="CD27" s="170"/>
      <c r="CE27" s="171"/>
    </row>
    <row r="28" spans="1:83" s="57" customFormat="1" ht="26.25" customHeight="1" x14ac:dyDescent="0.2">
      <c r="A28" s="187" t="s">
        <v>240</v>
      </c>
      <c r="B28" s="188"/>
      <c r="C28" s="188"/>
      <c r="D28" s="188"/>
      <c r="E28" s="188"/>
      <c r="F28" s="188"/>
      <c r="G28" s="188"/>
      <c r="H28" s="188"/>
      <c r="I28" s="188"/>
      <c r="J28" s="188"/>
      <c r="K28" s="188"/>
      <c r="L28" s="188"/>
      <c r="M28" s="188"/>
      <c r="N28" s="188"/>
      <c r="O28" s="188"/>
      <c r="P28" s="189"/>
      <c r="Q28" s="181" t="s">
        <v>241</v>
      </c>
      <c r="R28" s="182"/>
      <c r="S28" s="182"/>
      <c r="T28" s="183"/>
      <c r="U28" s="181" t="s">
        <v>121</v>
      </c>
      <c r="V28" s="182"/>
      <c r="W28" s="182"/>
      <c r="X28" s="182"/>
      <c r="Y28" s="182"/>
      <c r="Z28" s="182"/>
      <c r="AA28" s="182"/>
      <c r="AB28" s="183"/>
      <c r="AC28" s="190">
        <f t="shared" si="0"/>
        <v>0</v>
      </c>
      <c r="AD28" s="191"/>
      <c r="AE28" s="191"/>
      <c r="AF28" s="191"/>
      <c r="AG28" s="191"/>
      <c r="AH28" s="191"/>
      <c r="AI28" s="190">
        <f>'стр.2_5 (местный бюджет)'!DE87</f>
        <v>0</v>
      </c>
      <c r="AJ28" s="191"/>
      <c r="AK28" s="191"/>
      <c r="AL28" s="191"/>
      <c r="AM28" s="191"/>
      <c r="AN28" s="191"/>
      <c r="AO28" s="191"/>
      <c r="AP28" s="191"/>
      <c r="AQ28" s="192"/>
      <c r="AR28" s="169"/>
      <c r="AS28" s="170"/>
      <c r="AT28" s="170"/>
      <c r="AU28" s="170"/>
      <c r="AV28" s="170"/>
      <c r="AW28" s="170"/>
      <c r="AX28" s="170"/>
      <c r="AY28" s="170"/>
      <c r="AZ28" s="170"/>
      <c r="BA28" s="171"/>
      <c r="BB28" s="169" t="s">
        <v>195</v>
      </c>
      <c r="BC28" s="170"/>
      <c r="BD28" s="170"/>
      <c r="BE28" s="170"/>
      <c r="BF28" s="170"/>
      <c r="BG28" s="170"/>
      <c r="BH28" s="170"/>
      <c r="BI28" s="170"/>
      <c r="BJ28" s="171"/>
      <c r="BK28" s="169"/>
      <c r="BL28" s="170"/>
      <c r="BM28" s="170"/>
      <c r="BN28" s="170"/>
      <c r="BO28" s="170"/>
      <c r="BP28" s="170"/>
      <c r="BQ28" s="170"/>
      <c r="BR28" s="170"/>
      <c r="BS28" s="171"/>
      <c r="BT28" s="169"/>
      <c r="BU28" s="170"/>
      <c r="BV28" s="170"/>
      <c r="BW28" s="170"/>
      <c r="BX28" s="170"/>
      <c r="BY28" s="171"/>
      <c r="BZ28" s="169"/>
      <c r="CA28" s="170"/>
      <c r="CB28" s="170"/>
      <c r="CC28" s="170"/>
      <c r="CD28" s="170"/>
      <c r="CE28" s="171"/>
    </row>
    <row r="29" spans="1:83" s="57" customFormat="1" ht="13.5" customHeight="1" x14ac:dyDescent="0.2">
      <c r="A29" s="187" t="s">
        <v>242</v>
      </c>
      <c r="B29" s="188"/>
      <c r="C29" s="188"/>
      <c r="D29" s="188"/>
      <c r="E29" s="188"/>
      <c r="F29" s="188"/>
      <c r="G29" s="188"/>
      <c r="H29" s="188"/>
      <c r="I29" s="188"/>
      <c r="J29" s="188"/>
      <c r="K29" s="188"/>
      <c r="L29" s="188"/>
      <c r="M29" s="188"/>
      <c r="N29" s="188"/>
      <c r="O29" s="188"/>
      <c r="P29" s="189"/>
      <c r="Q29" s="181" t="s">
        <v>243</v>
      </c>
      <c r="R29" s="182"/>
      <c r="S29" s="182"/>
      <c r="T29" s="183"/>
      <c r="U29" s="181" t="s">
        <v>122</v>
      </c>
      <c r="V29" s="182"/>
      <c r="W29" s="182"/>
      <c r="X29" s="182"/>
      <c r="Y29" s="182"/>
      <c r="Z29" s="182"/>
      <c r="AA29" s="182"/>
      <c r="AB29" s="183"/>
      <c r="AC29" s="190">
        <f t="shared" si="0"/>
        <v>1000</v>
      </c>
      <c r="AD29" s="191"/>
      <c r="AE29" s="191"/>
      <c r="AF29" s="191"/>
      <c r="AG29" s="191"/>
      <c r="AH29" s="191"/>
      <c r="AI29" s="190">
        <f>'стр.2_5 (местный бюджет)'!DE86</f>
        <v>1000</v>
      </c>
      <c r="AJ29" s="191"/>
      <c r="AK29" s="191"/>
      <c r="AL29" s="191"/>
      <c r="AM29" s="191"/>
      <c r="AN29" s="191"/>
      <c r="AO29" s="191"/>
      <c r="AP29" s="191"/>
      <c r="AQ29" s="192"/>
      <c r="AR29" s="169"/>
      <c r="AS29" s="170"/>
      <c r="AT29" s="170"/>
      <c r="AU29" s="170"/>
      <c r="AV29" s="170"/>
      <c r="AW29" s="170"/>
      <c r="AX29" s="170"/>
      <c r="AY29" s="170"/>
      <c r="AZ29" s="170"/>
      <c r="BA29" s="171"/>
      <c r="BB29" s="169" t="s">
        <v>195</v>
      </c>
      <c r="BC29" s="170"/>
      <c r="BD29" s="170"/>
      <c r="BE29" s="170"/>
      <c r="BF29" s="170"/>
      <c r="BG29" s="170"/>
      <c r="BH29" s="170"/>
      <c r="BI29" s="170"/>
      <c r="BJ29" s="171"/>
      <c r="BK29" s="169"/>
      <c r="BL29" s="170"/>
      <c r="BM29" s="170"/>
      <c r="BN29" s="170"/>
      <c r="BO29" s="170"/>
      <c r="BP29" s="170"/>
      <c r="BQ29" s="170"/>
      <c r="BR29" s="170"/>
      <c r="BS29" s="171"/>
      <c r="BT29" s="169"/>
      <c r="BU29" s="170"/>
      <c r="BV29" s="170"/>
      <c r="BW29" s="170"/>
      <c r="BX29" s="170"/>
      <c r="BY29" s="171"/>
      <c r="BZ29" s="169"/>
      <c r="CA29" s="170"/>
      <c r="CB29" s="170"/>
      <c r="CC29" s="170"/>
      <c r="CD29" s="170"/>
      <c r="CE29" s="171"/>
    </row>
    <row r="30" spans="1:83" s="57" customFormat="1" ht="13.5" customHeight="1" x14ac:dyDescent="0.2">
      <c r="A30" s="178" t="s">
        <v>244</v>
      </c>
      <c r="B30" s="179"/>
      <c r="C30" s="179"/>
      <c r="D30" s="179"/>
      <c r="E30" s="179"/>
      <c r="F30" s="179"/>
      <c r="G30" s="179"/>
      <c r="H30" s="179"/>
      <c r="I30" s="179"/>
      <c r="J30" s="179"/>
      <c r="K30" s="179"/>
      <c r="L30" s="179"/>
      <c r="M30" s="179"/>
      <c r="N30" s="179"/>
      <c r="O30" s="179"/>
      <c r="P30" s="180"/>
      <c r="Q30" s="181" t="s">
        <v>245</v>
      </c>
      <c r="R30" s="182"/>
      <c r="S30" s="182"/>
      <c r="T30" s="183"/>
      <c r="U30" s="181" t="s">
        <v>246</v>
      </c>
      <c r="V30" s="182"/>
      <c r="W30" s="182"/>
      <c r="X30" s="182"/>
      <c r="Y30" s="182"/>
      <c r="Z30" s="182"/>
      <c r="AA30" s="182"/>
      <c r="AB30" s="183"/>
      <c r="AC30" s="190">
        <f>SUM(AI30:BY30)</f>
        <v>1449188.0097399999</v>
      </c>
      <c r="AD30" s="191"/>
      <c r="AE30" s="191"/>
      <c r="AF30" s="191"/>
      <c r="AG30" s="191"/>
      <c r="AH30" s="191"/>
      <c r="AI30" s="190">
        <f>SUM(AI32:AQ40)</f>
        <v>1370145.1897399998</v>
      </c>
      <c r="AJ30" s="191"/>
      <c r="AK30" s="191"/>
      <c r="AL30" s="191"/>
      <c r="AM30" s="191"/>
      <c r="AN30" s="191"/>
      <c r="AO30" s="191"/>
      <c r="AP30" s="191"/>
      <c r="AQ30" s="192"/>
      <c r="AR30" s="190">
        <f>AR37</f>
        <v>30000</v>
      </c>
      <c r="AS30" s="191"/>
      <c r="AT30" s="191"/>
      <c r="AU30" s="191"/>
      <c r="AV30" s="191"/>
      <c r="AW30" s="191"/>
      <c r="AX30" s="191"/>
      <c r="AY30" s="191"/>
      <c r="AZ30" s="191"/>
      <c r="BA30" s="192"/>
      <c r="BB30" s="169"/>
      <c r="BC30" s="170"/>
      <c r="BD30" s="170"/>
      <c r="BE30" s="170"/>
      <c r="BF30" s="170"/>
      <c r="BG30" s="170"/>
      <c r="BH30" s="170"/>
      <c r="BI30" s="170"/>
      <c r="BJ30" s="171"/>
      <c r="BK30" s="169"/>
      <c r="BL30" s="170"/>
      <c r="BM30" s="170"/>
      <c r="BN30" s="170"/>
      <c r="BO30" s="170"/>
      <c r="BP30" s="170"/>
      <c r="BQ30" s="170"/>
      <c r="BR30" s="170"/>
      <c r="BS30" s="171"/>
      <c r="BT30" s="190">
        <f>BT31+BT32+BT33+BT34+BT35+BT36+BT37+BT38+BT39+BT40</f>
        <v>49042.82</v>
      </c>
      <c r="BU30" s="191"/>
      <c r="BV30" s="191"/>
      <c r="BW30" s="191"/>
      <c r="BX30" s="191"/>
      <c r="BY30" s="191"/>
      <c r="BZ30" s="169"/>
      <c r="CA30" s="170"/>
      <c r="CB30" s="170"/>
      <c r="CC30" s="170"/>
      <c r="CD30" s="170"/>
      <c r="CE30" s="171"/>
    </row>
    <row r="31" spans="1:83" s="57" customFormat="1" ht="72" customHeight="1" x14ac:dyDescent="0.2">
      <c r="A31" s="184" t="s">
        <v>247</v>
      </c>
      <c r="B31" s="185"/>
      <c r="C31" s="185"/>
      <c r="D31" s="185"/>
      <c r="E31" s="185"/>
      <c r="F31" s="185"/>
      <c r="G31" s="185"/>
      <c r="H31" s="185"/>
      <c r="I31" s="185"/>
      <c r="J31" s="185"/>
      <c r="K31" s="185"/>
      <c r="L31" s="185"/>
      <c r="M31" s="185"/>
      <c r="N31" s="185"/>
      <c r="O31" s="185"/>
      <c r="P31" s="186"/>
      <c r="Q31" s="181" t="s">
        <v>248</v>
      </c>
      <c r="R31" s="182"/>
      <c r="S31" s="182"/>
      <c r="T31" s="183"/>
      <c r="U31" s="181" t="s">
        <v>119</v>
      </c>
      <c r="V31" s="182"/>
      <c r="W31" s="182"/>
      <c r="X31" s="182"/>
      <c r="Y31" s="182"/>
      <c r="Z31" s="182"/>
      <c r="AA31" s="182"/>
      <c r="AB31" s="183"/>
      <c r="AC31" s="190">
        <f t="shared" si="0"/>
        <v>0</v>
      </c>
      <c r="AD31" s="191"/>
      <c r="AE31" s="191"/>
      <c r="AF31" s="191"/>
      <c r="AG31" s="191"/>
      <c r="AH31" s="191"/>
      <c r="AI31" s="190"/>
      <c r="AJ31" s="191"/>
      <c r="AK31" s="191"/>
      <c r="AL31" s="191"/>
      <c r="AM31" s="191"/>
      <c r="AN31" s="191"/>
      <c r="AO31" s="191"/>
      <c r="AP31" s="191"/>
      <c r="AQ31" s="192"/>
      <c r="AR31" s="169"/>
      <c r="AS31" s="170"/>
      <c r="AT31" s="170"/>
      <c r="AU31" s="170"/>
      <c r="AV31" s="170"/>
      <c r="AW31" s="170"/>
      <c r="AX31" s="170"/>
      <c r="AY31" s="170"/>
      <c r="AZ31" s="170"/>
      <c r="BA31" s="171"/>
      <c r="BB31" s="169"/>
      <c r="BC31" s="170"/>
      <c r="BD31" s="170"/>
      <c r="BE31" s="170"/>
      <c r="BF31" s="170"/>
      <c r="BG31" s="170"/>
      <c r="BH31" s="170"/>
      <c r="BI31" s="170"/>
      <c r="BJ31" s="171"/>
      <c r="BK31" s="169"/>
      <c r="BL31" s="170"/>
      <c r="BM31" s="170"/>
      <c r="BN31" s="170"/>
      <c r="BO31" s="170"/>
      <c r="BP31" s="170"/>
      <c r="BQ31" s="170"/>
      <c r="BR31" s="170"/>
      <c r="BS31" s="171"/>
      <c r="BT31" s="169"/>
      <c r="BU31" s="170"/>
      <c r="BV31" s="170"/>
      <c r="BW31" s="170"/>
      <c r="BX31" s="170"/>
      <c r="BY31" s="171"/>
      <c r="BZ31" s="169"/>
      <c r="CA31" s="170"/>
      <c r="CB31" s="170"/>
      <c r="CC31" s="170"/>
      <c r="CD31" s="170"/>
      <c r="CE31" s="171"/>
    </row>
    <row r="32" spans="1:83" s="57" customFormat="1" ht="26.25" customHeight="1" x14ac:dyDescent="0.2">
      <c r="A32" s="187" t="s">
        <v>249</v>
      </c>
      <c r="B32" s="188"/>
      <c r="C32" s="188"/>
      <c r="D32" s="188"/>
      <c r="E32" s="188"/>
      <c r="F32" s="188"/>
      <c r="G32" s="188"/>
      <c r="H32" s="188"/>
      <c r="I32" s="188"/>
      <c r="J32" s="188"/>
      <c r="K32" s="188"/>
      <c r="L32" s="188"/>
      <c r="M32" s="188"/>
      <c r="N32" s="188"/>
      <c r="O32" s="188"/>
      <c r="P32" s="189"/>
      <c r="Q32" s="181" t="s">
        <v>146</v>
      </c>
      <c r="R32" s="182"/>
      <c r="S32" s="182"/>
      <c r="T32" s="183"/>
      <c r="U32" s="181" t="s">
        <v>119</v>
      </c>
      <c r="V32" s="182"/>
      <c r="W32" s="182"/>
      <c r="X32" s="182"/>
      <c r="Y32" s="182"/>
      <c r="Z32" s="182"/>
      <c r="AA32" s="182"/>
      <c r="AB32" s="183"/>
      <c r="AC32" s="190">
        <f t="shared" si="0"/>
        <v>44999.995199999998</v>
      </c>
      <c r="AD32" s="191"/>
      <c r="AE32" s="191"/>
      <c r="AF32" s="191"/>
      <c r="AG32" s="191"/>
      <c r="AH32" s="191"/>
      <c r="AI32" s="190">
        <f>'стр.2_5 (местный бюджет)'!DE102</f>
        <v>44999.995199999998</v>
      </c>
      <c r="AJ32" s="191"/>
      <c r="AK32" s="191"/>
      <c r="AL32" s="191"/>
      <c r="AM32" s="191"/>
      <c r="AN32" s="191"/>
      <c r="AO32" s="191"/>
      <c r="AP32" s="191"/>
      <c r="AQ32" s="192"/>
      <c r="AR32" s="169"/>
      <c r="AS32" s="170"/>
      <c r="AT32" s="170"/>
      <c r="AU32" s="170"/>
      <c r="AV32" s="170"/>
      <c r="AW32" s="170"/>
      <c r="AX32" s="170"/>
      <c r="AY32" s="170"/>
      <c r="AZ32" s="170"/>
      <c r="BA32" s="171"/>
      <c r="BB32" s="169" t="s">
        <v>195</v>
      </c>
      <c r="BC32" s="170"/>
      <c r="BD32" s="170"/>
      <c r="BE32" s="170"/>
      <c r="BF32" s="170"/>
      <c r="BG32" s="170"/>
      <c r="BH32" s="170"/>
      <c r="BI32" s="170"/>
      <c r="BJ32" s="171"/>
      <c r="BK32" s="169"/>
      <c r="BL32" s="170"/>
      <c r="BM32" s="170"/>
      <c r="BN32" s="170"/>
      <c r="BO32" s="170"/>
      <c r="BP32" s="170"/>
      <c r="BQ32" s="170"/>
      <c r="BR32" s="170"/>
      <c r="BS32" s="171"/>
      <c r="BT32" s="169"/>
      <c r="BU32" s="170"/>
      <c r="BV32" s="170"/>
      <c r="BW32" s="170"/>
      <c r="BX32" s="170"/>
      <c r="BY32" s="171"/>
      <c r="BZ32" s="169"/>
      <c r="CA32" s="170"/>
      <c r="CB32" s="170"/>
      <c r="CC32" s="170"/>
      <c r="CD32" s="170"/>
      <c r="CE32" s="171"/>
    </row>
    <row r="33" spans="1:83" s="57" customFormat="1" ht="22.5" customHeight="1" x14ac:dyDescent="0.2">
      <c r="A33" s="187" t="s">
        <v>250</v>
      </c>
      <c r="B33" s="188"/>
      <c r="C33" s="188"/>
      <c r="D33" s="188"/>
      <c r="E33" s="188"/>
      <c r="F33" s="188"/>
      <c r="G33" s="188"/>
      <c r="H33" s="188"/>
      <c r="I33" s="188"/>
      <c r="J33" s="188"/>
      <c r="K33" s="188"/>
      <c r="L33" s="188"/>
      <c r="M33" s="188"/>
      <c r="N33" s="188"/>
      <c r="O33" s="188"/>
      <c r="P33" s="189"/>
      <c r="Q33" s="181" t="s">
        <v>251</v>
      </c>
      <c r="R33" s="182"/>
      <c r="S33" s="182"/>
      <c r="T33" s="183"/>
      <c r="U33" s="181" t="s">
        <v>119</v>
      </c>
      <c r="V33" s="182"/>
      <c r="W33" s="182"/>
      <c r="X33" s="182"/>
      <c r="Y33" s="182"/>
      <c r="Z33" s="182"/>
      <c r="AA33" s="182"/>
      <c r="AB33" s="183"/>
      <c r="AC33" s="190">
        <f t="shared" si="0"/>
        <v>0</v>
      </c>
      <c r="AD33" s="191"/>
      <c r="AE33" s="191"/>
      <c r="AF33" s="191"/>
      <c r="AG33" s="191"/>
      <c r="AH33" s="191"/>
      <c r="AI33" s="190">
        <f>'стр.2_5 (местный бюджет)'!DE109</f>
        <v>0</v>
      </c>
      <c r="AJ33" s="191"/>
      <c r="AK33" s="191"/>
      <c r="AL33" s="191"/>
      <c r="AM33" s="191"/>
      <c r="AN33" s="191"/>
      <c r="AO33" s="191"/>
      <c r="AP33" s="191"/>
      <c r="AQ33" s="192"/>
      <c r="AR33" s="169"/>
      <c r="AS33" s="170"/>
      <c r="AT33" s="170"/>
      <c r="AU33" s="170"/>
      <c r="AV33" s="170"/>
      <c r="AW33" s="170"/>
      <c r="AX33" s="170"/>
      <c r="AY33" s="170"/>
      <c r="AZ33" s="170"/>
      <c r="BA33" s="171"/>
      <c r="BB33" s="169"/>
      <c r="BC33" s="170"/>
      <c r="BD33" s="170"/>
      <c r="BE33" s="170"/>
      <c r="BF33" s="170"/>
      <c r="BG33" s="170"/>
      <c r="BH33" s="170"/>
      <c r="BI33" s="170"/>
      <c r="BJ33" s="171"/>
      <c r="BK33" s="169"/>
      <c r="BL33" s="170"/>
      <c r="BM33" s="170"/>
      <c r="BN33" s="170"/>
      <c r="BO33" s="170"/>
      <c r="BP33" s="170"/>
      <c r="BQ33" s="170"/>
      <c r="BR33" s="170"/>
      <c r="BS33" s="171"/>
      <c r="BT33" s="169"/>
      <c r="BU33" s="170"/>
      <c r="BV33" s="170"/>
      <c r="BW33" s="170"/>
      <c r="BX33" s="170"/>
      <c r="BY33" s="171"/>
      <c r="BZ33" s="169"/>
      <c r="CA33" s="170"/>
      <c r="CB33" s="170"/>
      <c r="CC33" s="170"/>
      <c r="CD33" s="170"/>
      <c r="CE33" s="171"/>
    </row>
    <row r="34" spans="1:83" s="57" customFormat="1" ht="23.25" customHeight="1" x14ac:dyDescent="0.2">
      <c r="A34" s="187" t="s">
        <v>252</v>
      </c>
      <c r="B34" s="188"/>
      <c r="C34" s="188"/>
      <c r="D34" s="188"/>
      <c r="E34" s="188"/>
      <c r="F34" s="188"/>
      <c r="G34" s="188"/>
      <c r="H34" s="188"/>
      <c r="I34" s="188"/>
      <c r="J34" s="188"/>
      <c r="K34" s="188"/>
      <c r="L34" s="188"/>
      <c r="M34" s="188"/>
      <c r="N34" s="188"/>
      <c r="O34" s="188"/>
      <c r="P34" s="189"/>
      <c r="Q34" s="181" t="s">
        <v>253</v>
      </c>
      <c r="R34" s="182"/>
      <c r="S34" s="182"/>
      <c r="T34" s="183"/>
      <c r="U34" s="181" t="s">
        <v>119</v>
      </c>
      <c r="V34" s="182"/>
      <c r="W34" s="182"/>
      <c r="X34" s="182"/>
      <c r="Y34" s="182"/>
      <c r="Z34" s="182"/>
      <c r="AA34" s="182"/>
      <c r="AB34" s="183"/>
      <c r="AC34" s="190">
        <f t="shared" si="0"/>
        <v>839234.96453999996</v>
      </c>
      <c r="AD34" s="191"/>
      <c r="AE34" s="191"/>
      <c r="AF34" s="191"/>
      <c r="AG34" s="191"/>
      <c r="AH34" s="191"/>
      <c r="AI34" s="190">
        <f>'стр.2_5 (местный бюджет)'!DE118</f>
        <v>839234.96453999996</v>
      </c>
      <c r="AJ34" s="191"/>
      <c r="AK34" s="191"/>
      <c r="AL34" s="191"/>
      <c r="AM34" s="191"/>
      <c r="AN34" s="191"/>
      <c r="AO34" s="191"/>
      <c r="AP34" s="191"/>
      <c r="AQ34" s="192"/>
      <c r="AR34" s="169"/>
      <c r="AS34" s="170"/>
      <c r="AT34" s="170"/>
      <c r="AU34" s="170"/>
      <c r="AV34" s="170"/>
      <c r="AW34" s="170"/>
      <c r="AX34" s="170"/>
      <c r="AY34" s="170"/>
      <c r="AZ34" s="170"/>
      <c r="BA34" s="171"/>
      <c r="BB34" s="169"/>
      <c r="BC34" s="170"/>
      <c r="BD34" s="170"/>
      <c r="BE34" s="170"/>
      <c r="BF34" s="170"/>
      <c r="BG34" s="170"/>
      <c r="BH34" s="170"/>
      <c r="BI34" s="170"/>
      <c r="BJ34" s="171"/>
      <c r="BK34" s="169"/>
      <c r="BL34" s="170"/>
      <c r="BM34" s="170"/>
      <c r="BN34" s="170"/>
      <c r="BO34" s="170"/>
      <c r="BP34" s="170"/>
      <c r="BQ34" s="170"/>
      <c r="BR34" s="170"/>
      <c r="BS34" s="171"/>
      <c r="BT34" s="169"/>
      <c r="BU34" s="170"/>
      <c r="BV34" s="170"/>
      <c r="BW34" s="170"/>
      <c r="BX34" s="170"/>
      <c r="BY34" s="171"/>
      <c r="BZ34" s="169"/>
      <c r="CA34" s="170"/>
      <c r="CB34" s="170"/>
      <c r="CC34" s="170"/>
      <c r="CD34" s="170"/>
      <c r="CE34" s="171"/>
    </row>
    <row r="35" spans="1:83" s="57" customFormat="1" ht="26.25" customHeight="1" x14ac:dyDescent="0.2">
      <c r="A35" s="187" t="s">
        <v>254</v>
      </c>
      <c r="B35" s="188"/>
      <c r="C35" s="188"/>
      <c r="D35" s="188"/>
      <c r="E35" s="188"/>
      <c r="F35" s="188"/>
      <c r="G35" s="188"/>
      <c r="H35" s="188"/>
      <c r="I35" s="188"/>
      <c r="J35" s="188"/>
      <c r="K35" s="188"/>
      <c r="L35" s="188"/>
      <c r="M35" s="188"/>
      <c r="N35" s="188"/>
      <c r="O35" s="188"/>
      <c r="P35" s="189"/>
      <c r="Q35" s="181" t="s">
        <v>255</v>
      </c>
      <c r="R35" s="182"/>
      <c r="S35" s="182"/>
      <c r="T35" s="183"/>
      <c r="U35" s="181" t="s">
        <v>119</v>
      </c>
      <c r="V35" s="182"/>
      <c r="W35" s="182"/>
      <c r="X35" s="182"/>
      <c r="Y35" s="182"/>
      <c r="Z35" s="182"/>
      <c r="AA35" s="182"/>
      <c r="AB35" s="183"/>
      <c r="AC35" s="190">
        <f t="shared" si="0"/>
        <v>0</v>
      </c>
      <c r="AD35" s="191"/>
      <c r="AE35" s="191"/>
      <c r="AF35" s="191"/>
      <c r="AG35" s="191"/>
      <c r="AH35" s="191"/>
      <c r="AI35" s="190">
        <v>0</v>
      </c>
      <c r="AJ35" s="191"/>
      <c r="AK35" s="191"/>
      <c r="AL35" s="191"/>
      <c r="AM35" s="191"/>
      <c r="AN35" s="191"/>
      <c r="AO35" s="191"/>
      <c r="AP35" s="191"/>
      <c r="AQ35" s="192"/>
      <c r="AR35" s="169"/>
      <c r="AS35" s="170"/>
      <c r="AT35" s="170"/>
      <c r="AU35" s="170"/>
      <c r="AV35" s="170"/>
      <c r="AW35" s="170"/>
      <c r="AX35" s="170"/>
      <c r="AY35" s="170"/>
      <c r="AZ35" s="170"/>
      <c r="BA35" s="171"/>
      <c r="BB35" s="169" t="s">
        <v>195</v>
      </c>
      <c r="BC35" s="170"/>
      <c r="BD35" s="170"/>
      <c r="BE35" s="170"/>
      <c r="BF35" s="170"/>
      <c r="BG35" s="170"/>
      <c r="BH35" s="170"/>
      <c r="BI35" s="170"/>
      <c r="BJ35" s="171"/>
      <c r="BK35" s="169"/>
      <c r="BL35" s="170"/>
      <c r="BM35" s="170"/>
      <c r="BN35" s="170"/>
      <c r="BO35" s="170"/>
      <c r="BP35" s="170"/>
      <c r="BQ35" s="170"/>
      <c r="BR35" s="170"/>
      <c r="BS35" s="171"/>
      <c r="BT35" s="169"/>
      <c r="BU35" s="170"/>
      <c r="BV35" s="170"/>
      <c r="BW35" s="170"/>
      <c r="BX35" s="170"/>
      <c r="BY35" s="171"/>
      <c r="BZ35" s="169"/>
      <c r="CA35" s="170"/>
      <c r="CB35" s="170"/>
      <c r="CC35" s="170"/>
      <c r="CD35" s="170"/>
      <c r="CE35" s="171"/>
    </row>
    <row r="36" spans="1:83" s="57" customFormat="1" ht="26.25" customHeight="1" x14ac:dyDescent="0.2">
      <c r="A36" s="187" t="s">
        <v>256</v>
      </c>
      <c r="B36" s="188"/>
      <c r="C36" s="188"/>
      <c r="D36" s="188"/>
      <c r="E36" s="188"/>
      <c r="F36" s="188"/>
      <c r="G36" s="188"/>
      <c r="H36" s="188"/>
      <c r="I36" s="188"/>
      <c r="J36" s="188"/>
      <c r="K36" s="188"/>
      <c r="L36" s="188"/>
      <c r="M36" s="188"/>
      <c r="N36" s="188"/>
      <c r="O36" s="188"/>
      <c r="P36" s="189"/>
      <c r="Q36" s="181" t="s">
        <v>257</v>
      </c>
      <c r="R36" s="182"/>
      <c r="S36" s="182"/>
      <c r="T36" s="183"/>
      <c r="U36" s="181" t="s">
        <v>119</v>
      </c>
      <c r="V36" s="182"/>
      <c r="W36" s="182"/>
      <c r="X36" s="182"/>
      <c r="Y36" s="182"/>
      <c r="Z36" s="182"/>
      <c r="AA36" s="182"/>
      <c r="AB36" s="183"/>
      <c r="AC36" s="190">
        <f t="shared" si="0"/>
        <v>319660.82</v>
      </c>
      <c r="AD36" s="191"/>
      <c r="AE36" s="191"/>
      <c r="AF36" s="191"/>
      <c r="AG36" s="191"/>
      <c r="AH36" s="191"/>
      <c r="AI36" s="190">
        <f>'стр.2_5 (местный бюджет)'!DE136</f>
        <v>319660.82</v>
      </c>
      <c r="AJ36" s="191"/>
      <c r="AK36" s="191"/>
      <c r="AL36" s="191"/>
      <c r="AM36" s="191"/>
      <c r="AN36" s="191"/>
      <c r="AO36" s="191"/>
      <c r="AP36" s="191"/>
      <c r="AQ36" s="192"/>
      <c r="AR36" s="169"/>
      <c r="AS36" s="170"/>
      <c r="AT36" s="170"/>
      <c r="AU36" s="170"/>
      <c r="AV36" s="170"/>
      <c r="AW36" s="170"/>
      <c r="AX36" s="170"/>
      <c r="AY36" s="170"/>
      <c r="AZ36" s="170"/>
      <c r="BA36" s="171"/>
      <c r="BB36" s="169"/>
      <c r="BC36" s="170"/>
      <c r="BD36" s="170"/>
      <c r="BE36" s="170"/>
      <c r="BF36" s="170"/>
      <c r="BG36" s="170"/>
      <c r="BH36" s="170"/>
      <c r="BI36" s="170"/>
      <c r="BJ36" s="171"/>
      <c r="BK36" s="169"/>
      <c r="BL36" s="170"/>
      <c r="BM36" s="170"/>
      <c r="BN36" s="170"/>
      <c r="BO36" s="170"/>
      <c r="BP36" s="170"/>
      <c r="BQ36" s="170"/>
      <c r="BR36" s="170"/>
      <c r="BS36" s="171"/>
      <c r="BT36" s="169"/>
      <c r="BU36" s="170"/>
      <c r="BV36" s="170"/>
      <c r="BW36" s="170"/>
      <c r="BX36" s="170"/>
      <c r="BY36" s="171"/>
      <c r="BZ36" s="169"/>
      <c r="CA36" s="170"/>
      <c r="CB36" s="170"/>
      <c r="CC36" s="170"/>
      <c r="CD36" s="170"/>
      <c r="CE36" s="171"/>
    </row>
    <row r="37" spans="1:83" s="57" customFormat="1" ht="19.5" customHeight="1" x14ac:dyDescent="0.2">
      <c r="A37" s="187" t="s">
        <v>258</v>
      </c>
      <c r="B37" s="188"/>
      <c r="C37" s="188"/>
      <c r="D37" s="188"/>
      <c r="E37" s="188"/>
      <c r="F37" s="188"/>
      <c r="G37" s="188"/>
      <c r="H37" s="188"/>
      <c r="I37" s="188"/>
      <c r="J37" s="188"/>
      <c r="K37" s="188"/>
      <c r="L37" s="188"/>
      <c r="M37" s="188"/>
      <c r="N37" s="188"/>
      <c r="O37" s="188"/>
      <c r="P37" s="189"/>
      <c r="Q37" s="181" t="s">
        <v>259</v>
      </c>
      <c r="R37" s="182"/>
      <c r="S37" s="182"/>
      <c r="T37" s="183"/>
      <c r="U37" s="181" t="s">
        <v>119</v>
      </c>
      <c r="V37" s="182"/>
      <c r="W37" s="182"/>
      <c r="X37" s="182"/>
      <c r="Y37" s="182"/>
      <c r="Z37" s="182"/>
      <c r="AA37" s="182"/>
      <c r="AB37" s="183"/>
      <c r="AC37" s="190">
        <f t="shared" si="0"/>
        <v>179749.41</v>
      </c>
      <c r="AD37" s="191"/>
      <c r="AE37" s="191"/>
      <c r="AF37" s="191"/>
      <c r="AG37" s="191"/>
      <c r="AH37" s="191"/>
      <c r="AI37" s="190">
        <f>'стр.2_5 (местный бюджет)'!DE145</f>
        <v>149749.41</v>
      </c>
      <c r="AJ37" s="191"/>
      <c r="AK37" s="191"/>
      <c r="AL37" s="191"/>
      <c r="AM37" s="191"/>
      <c r="AN37" s="191"/>
      <c r="AO37" s="191"/>
      <c r="AP37" s="191"/>
      <c r="AQ37" s="192"/>
      <c r="AR37" s="190">
        <f>энергоэффективность!CJ15</f>
        <v>30000</v>
      </c>
      <c r="AS37" s="191"/>
      <c r="AT37" s="191"/>
      <c r="AU37" s="191"/>
      <c r="AV37" s="191"/>
      <c r="AW37" s="191"/>
      <c r="AX37" s="191"/>
      <c r="AY37" s="191"/>
      <c r="AZ37" s="191"/>
      <c r="BA37" s="192"/>
      <c r="BB37" s="169"/>
      <c r="BC37" s="170"/>
      <c r="BD37" s="170"/>
      <c r="BE37" s="170"/>
      <c r="BF37" s="170"/>
      <c r="BG37" s="170"/>
      <c r="BH37" s="170"/>
      <c r="BI37" s="170"/>
      <c r="BJ37" s="171"/>
      <c r="BK37" s="169"/>
      <c r="BL37" s="170"/>
      <c r="BM37" s="170"/>
      <c r="BN37" s="170"/>
      <c r="BO37" s="170"/>
      <c r="BP37" s="170"/>
      <c r="BQ37" s="170"/>
      <c r="BR37" s="170"/>
      <c r="BS37" s="171"/>
      <c r="BT37" s="169"/>
      <c r="BU37" s="170"/>
      <c r="BV37" s="170"/>
      <c r="BW37" s="170"/>
      <c r="BX37" s="170"/>
      <c r="BY37" s="171"/>
      <c r="BZ37" s="169"/>
      <c r="CA37" s="170"/>
      <c r="CB37" s="170"/>
      <c r="CC37" s="170"/>
      <c r="CD37" s="170"/>
      <c r="CE37" s="171"/>
    </row>
    <row r="38" spans="1:83" s="57" customFormat="1" ht="26.25" customHeight="1" x14ac:dyDescent="0.2">
      <c r="A38" s="187" t="s">
        <v>260</v>
      </c>
      <c r="B38" s="188"/>
      <c r="C38" s="188"/>
      <c r="D38" s="188"/>
      <c r="E38" s="188"/>
      <c r="F38" s="188"/>
      <c r="G38" s="188"/>
      <c r="H38" s="188"/>
      <c r="I38" s="188"/>
      <c r="J38" s="188"/>
      <c r="K38" s="188"/>
      <c r="L38" s="188"/>
      <c r="M38" s="188"/>
      <c r="N38" s="188"/>
      <c r="O38" s="188"/>
      <c r="P38" s="189"/>
      <c r="Q38" s="181" t="s">
        <v>261</v>
      </c>
      <c r="R38" s="182"/>
      <c r="S38" s="182"/>
      <c r="T38" s="183"/>
      <c r="U38" s="181" t="s">
        <v>119</v>
      </c>
      <c r="V38" s="182"/>
      <c r="W38" s="182"/>
      <c r="X38" s="182"/>
      <c r="Y38" s="182"/>
      <c r="Z38" s="182"/>
      <c r="AA38" s="182"/>
      <c r="AB38" s="183"/>
      <c r="AC38" s="190">
        <f t="shared" si="0"/>
        <v>0</v>
      </c>
      <c r="AD38" s="191"/>
      <c r="AE38" s="191"/>
      <c r="AF38" s="191"/>
      <c r="AG38" s="191"/>
      <c r="AH38" s="191"/>
      <c r="AI38" s="190"/>
      <c r="AJ38" s="191"/>
      <c r="AK38" s="191"/>
      <c r="AL38" s="191"/>
      <c r="AM38" s="191"/>
      <c r="AN38" s="191"/>
      <c r="AO38" s="191"/>
      <c r="AP38" s="191"/>
      <c r="AQ38" s="192"/>
      <c r="AR38" s="169"/>
      <c r="AS38" s="170"/>
      <c r="AT38" s="170"/>
      <c r="AU38" s="170"/>
      <c r="AV38" s="170"/>
      <c r="AW38" s="170"/>
      <c r="AX38" s="170"/>
      <c r="AY38" s="170"/>
      <c r="AZ38" s="170"/>
      <c r="BA38" s="171"/>
      <c r="BB38" s="169"/>
      <c r="BC38" s="170"/>
      <c r="BD38" s="170"/>
      <c r="BE38" s="170"/>
      <c r="BF38" s="170"/>
      <c r="BG38" s="170"/>
      <c r="BH38" s="170"/>
      <c r="BI38" s="170"/>
      <c r="BJ38" s="171"/>
      <c r="BK38" s="169"/>
      <c r="BL38" s="170"/>
      <c r="BM38" s="170"/>
      <c r="BN38" s="170"/>
      <c r="BO38" s="170"/>
      <c r="BP38" s="170"/>
      <c r="BQ38" s="170"/>
      <c r="BR38" s="170"/>
      <c r="BS38" s="171"/>
      <c r="BT38" s="169"/>
      <c r="BU38" s="170"/>
      <c r="BV38" s="170"/>
      <c r="BW38" s="170"/>
      <c r="BX38" s="170"/>
      <c r="BY38" s="171"/>
      <c r="BZ38" s="169"/>
      <c r="CA38" s="170"/>
      <c r="CB38" s="170"/>
      <c r="CC38" s="170"/>
      <c r="CD38" s="170"/>
      <c r="CE38" s="171"/>
    </row>
    <row r="39" spans="1:83" s="57" customFormat="1" ht="26.25" customHeight="1" x14ac:dyDescent="0.2">
      <c r="A39" s="187" t="s">
        <v>262</v>
      </c>
      <c r="B39" s="188"/>
      <c r="C39" s="188"/>
      <c r="D39" s="188"/>
      <c r="E39" s="188"/>
      <c r="F39" s="188"/>
      <c r="G39" s="188"/>
      <c r="H39" s="188"/>
      <c r="I39" s="188"/>
      <c r="J39" s="188"/>
      <c r="K39" s="188"/>
      <c r="L39" s="188"/>
      <c r="M39" s="188"/>
      <c r="N39" s="188"/>
      <c r="O39" s="188"/>
      <c r="P39" s="189"/>
      <c r="Q39" s="181" t="s">
        <v>263</v>
      </c>
      <c r="R39" s="182"/>
      <c r="S39" s="182"/>
      <c r="T39" s="183"/>
      <c r="U39" s="181" t="s">
        <v>119</v>
      </c>
      <c r="V39" s="182"/>
      <c r="W39" s="182"/>
      <c r="X39" s="182"/>
      <c r="Y39" s="182"/>
      <c r="Z39" s="182"/>
      <c r="AA39" s="182"/>
      <c r="AB39" s="183"/>
      <c r="AC39" s="190">
        <f t="shared" si="0"/>
        <v>0</v>
      </c>
      <c r="AD39" s="191"/>
      <c r="AE39" s="191"/>
      <c r="AF39" s="191"/>
      <c r="AG39" s="191"/>
      <c r="AH39" s="191"/>
      <c r="AI39" s="190">
        <v>0</v>
      </c>
      <c r="AJ39" s="191"/>
      <c r="AK39" s="191"/>
      <c r="AL39" s="191"/>
      <c r="AM39" s="191"/>
      <c r="AN39" s="191"/>
      <c r="AO39" s="191"/>
      <c r="AP39" s="191"/>
      <c r="AQ39" s="192"/>
      <c r="AR39" s="169"/>
      <c r="AS39" s="170"/>
      <c r="AT39" s="170"/>
      <c r="AU39" s="170"/>
      <c r="AV39" s="170"/>
      <c r="AW39" s="170"/>
      <c r="AX39" s="170"/>
      <c r="AY39" s="170"/>
      <c r="AZ39" s="170"/>
      <c r="BA39" s="171"/>
      <c r="BB39" s="169" t="s">
        <v>195</v>
      </c>
      <c r="BC39" s="170"/>
      <c r="BD39" s="170"/>
      <c r="BE39" s="170"/>
      <c r="BF39" s="170"/>
      <c r="BG39" s="170"/>
      <c r="BH39" s="170"/>
      <c r="BI39" s="170"/>
      <c r="BJ39" s="171"/>
      <c r="BK39" s="169"/>
      <c r="BL39" s="170"/>
      <c r="BM39" s="170"/>
      <c r="BN39" s="170"/>
      <c r="BO39" s="170"/>
      <c r="BP39" s="170"/>
      <c r="BQ39" s="170"/>
      <c r="BR39" s="170"/>
      <c r="BS39" s="171"/>
      <c r="BT39" s="169"/>
      <c r="BU39" s="170"/>
      <c r="BV39" s="170"/>
      <c r="BW39" s="170"/>
      <c r="BX39" s="170"/>
      <c r="BY39" s="171"/>
      <c r="BZ39" s="169"/>
      <c r="CA39" s="170"/>
      <c r="CB39" s="170"/>
      <c r="CC39" s="170"/>
      <c r="CD39" s="170"/>
      <c r="CE39" s="171"/>
    </row>
    <row r="40" spans="1:83" s="57" customFormat="1" ht="26.25" customHeight="1" x14ac:dyDescent="0.2">
      <c r="A40" s="187" t="s">
        <v>264</v>
      </c>
      <c r="B40" s="188"/>
      <c r="C40" s="188"/>
      <c r="D40" s="188"/>
      <c r="E40" s="188"/>
      <c r="F40" s="188"/>
      <c r="G40" s="188"/>
      <c r="H40" s="188"/>
      <c r="I40" s="188"/>
      <c r="J40" s="188"/>
      <c r="K40" s="188"/>
      <c r="L40" s="188"/>
      <c r="M40" s="188"/>
      <c r="N40" s="188"/>
      <c r="O40" s="188"/>
      <c r="P40" s="189"/>
      <c r="Q40" s="181" t="s">
        <v>265</v>
      </c>
      <c r="R40" s="182"/>
      <c r="S40" s="182"/>
      <c r="T40" s="183"/>
      <c r="U40" s="181" t="s">
        <v>119</v>
      </c>
      <c r="V40" s="182"/>
      <c r="W40" s="182"/>
      <c r="X40" s="182"/>
      <c r="Y40" s="182"/>
      <c r="Z40" s="182"/>
      <c r="AA40" s="182"/>
      <c r="AB40" s="183"/>
      <c r="AC40" s="190">
        <f>SUM(AI40:BY40)</f>
        <v>65542.820000000007</v>
      </c>
      <c r="AD40" s="191"/>
      <c r="AE40" s="191"/>
      <c r="AF40" s="191"/>
      <c r="AG40" s="191"/>
      <c r="AH40" s="191"/>
      <c r="AI40" s="190">
        <f>'стр.2_5 (местный бюджет)'!DF155</f>
        <v>16500</v>
      </c>
      <c r="AJ40" s="191"/>
      <c r="AK40" s="191"/>
      <c r="AL40" s="191"/>
      <c r="AM40" s="191"/>
      <c r="AN40" s="191"/>
      <c r="AO40" s="191"/>
      <c r="AP40" s="191"/>
      <c r="AQ40" s="192"/>
      <c r="AR40" s="190"/>
      <c r="AS40" s="191"/>
      <c r="AT40" s="191"/>
      <c r="AU40" s="191"/>
      <c r="AV40" s="191"/>
      <c r="AW40" s="191"/>
      <c r="AX40" s="191"/>
      <c r="AY40" s="191"/>
      <c r="AZ40" s="191"/>
      <c r="BA40" s="192"/>
      <c r="BB40" s="169"/>
      <c r="BC40" s="170"/>
      <c r="BD40" s="170"/>
      <c r="BE40" s="170"/>
      <c r="BF40" s="170"/>
      <c r="BG40" s="170"/>
      <c r="BH40" s="170"/>
      <c r="BI40" s="170"/>
      <c r="BJ40" s="171"/>
      <c r="BK40" s="169"/>
      <c r="BL40" s="170"/>
      <c r="BM40" s="170"/>
      <c r="BN40" s="170"/>
      <c r="BO40" s="170"/>
      <c r="BP40" s="170"/>
      <c r="BQ40" s="170"/>
      <c r="BR40" s="170"/>
      <c r="BS40" s="171"/>
      <c r="BT40" s="190">
        <v>49042.82</v>
      </c>
      <c r="BU40" s="191"/>
      <c r="BV40" s="191"/>
      <c r="BW40" s="191"/>
      <c r="BX40" s="191"/>
      <c r="BY40" s="191"/>
      <c r="BZ40" s="169"/>
      <c r="CA40" s="170"/>
      <c r="CB40" s="170"/>
      <c r="CC40" s="170"/>
      <c r="CD40" s="170"/>
      <c r="CE40" s="171"/>
    </row>
    <row r="41" spans="1:83" s="57" customFormat="1" ht="39" customHeight="1" x14ac:dyDescent="0.2">
      <c r="A41" s="172" t="s">
        <v>266</v>
      </c>
      <c r="B41" s="173"/>
      <c r="C41" s="173"/>
      <c r="D41" s="173"/>
      <c r="E41" s="173"/>
      <c r="F41" s="173"/>
      <c r="G41" s="173"/>
      <c r="H41" s="173"/>
      <c r="I41" s="173"/>
      <c r="J41" s="173"/>
      <c r="K41" s="173"/>
      <c r="L41" s="173"/>
      <c r="M41" s="173"/>
      <c r="N41" s="173"/>
      <c r="O41" s="173"/>
      <c r="P41" s="174"/>
      <c r="Q41" s="181" t="s">
        <v>267</v>
      </c>
      <c r="R41" s="182"/>
      <c r="S41" s="182"/>
      <c r="T41" s="183"/>
      <c r="U41" s="181" t="s">
        <v>195</v>
      </c>
      <c r="V41" s="182"/>
      <c r="W41" s="182"/>
      <c r="X41" s="182"/>
      <c r="Y41" s="182"/>
      <c r="Z41" s="182"/>
      <c r="AA41" s="182"/>
      <c r="AB41" s="183"/>
      <c r="AC41" s="169"/>
      <c r="AD41" s="170"/>
      <c r="AE41" s="170"/>
      <c r="AF41" s="170"/>
      <c r="AG41" s="170"/>
      <c r="AH41" s="170"/>
      <c r="AI41" s="169"/>
      <c r="AJ41" s="170"/>
      <c r="AK41" s="170"/>
      <c r="AL41" s="170"/>
      <c r="AM41" s="170"/>
      <c r="AN41" s="170"/>
      <c r="AO41" s="170"/>
      <c r="AP41" s="170"/>
      <c r="AQ41" s="171"/>
      <c r="AR41" s="169"/>
      <c r="AS41" s="170"/>
      <c r="AT41" s="170"/>
      <c r="AU41" s="170"/>
      <c r="AV41" s="170"/>
      <c r="AW41" s="170"/>
      <c r="AX41" s="170"/>
      <c r="AY41" s="170"/>
      <c r="AZ41" s="170"/>
      <c r="BA41" s="171"/>
      <c r="BB41" s="169"/>
      <c r="BC41" s="170"/>
      <c r="BD41" s="170"/>
      <c r="BE41" s="170"/>
      <c r="BF41" s="170"/>
      <c r="BG41" s="170"/>
      <c r="BH41" s="170"/>
      <c r="BI41" s="170"/>
      <c r="BJ41" s="171"/>
      <c r="BK41" s="169"/>
      <c r="BL41" s="170"/>
      <c r="BM41" s="170"/>
      <c r="BN41" s="170"/>
      <c r="BO41" s="170"/>
      <c r="BP41" s="170"/>
      <c r="BQ41" s="170"/>
      <c r="BR41" s="170"/>
      <c r="BS41" s="171"/>
      <c r="BT41" s="169"/>
      <c r="BU41" s="170"/>
      <c r="BV41" s="170"/>
      <c r="BW41" s="170"/>
      <c r="BX41" s="170"/>
      <c r="BY41" s="171"/>
      <c r="BZ41" s="169"/>
      <c r="CA41" s="170"/>
      <c r="CB41" s="170"/>
      <c r="CC41" s="170"/>
      <c r="CD41" s="170"/>
      <c r="CE41" s="171"/>
    </row>
    <row r="42" spans="1:83" s="57" customFormat="1" ht="31.5" customHeight="1" x14ac:dyDescent="0.2">
      <c r="A42" s="178" t="s">
        <v>268</v>
      </c>
      <c r="B42" s="179"/>
      <c r="C42" s="179"/>
      <c r="D42" s="179"/>
      <c r="E42" s="179"/>
      <c r="F42" s="179"/>
      <c r="G42" s="179"/>
      <c r="H42" s="179"/>
      <c r="I42" s="179"/>
      <c r="J42" s="179"/>
      <c r="K42" s="179"/>
      <c r="L42" s="179"/>
      <c r="M42" s="179"/>
      <c r="N42" s="179"/>
      <c r="O42" s="179"/>
      <c r="P42" s="180"/>
      <c r="Q42" s="181" t="s">
        <v>269</v>
      </c>
      <c r="R42" s="182"/>
      <c r="S42" s="182"/>
      <c r="T42" s="183"/>
      <c r="U42" s="181" t="s">
        <v>270</v>
      </c>
      <c r="V42" s="182"/>
      <c r="W42" s="182"/>
      <c r="X42" s="182"/>
      <c r="Y42" s="182"/>
      <c r="Z42" s="182"/>
      <c r="AA42" s="182"/>
      <c r="AB42" s="183"/>
      <c r="AC42" s="169"/>
      <c r="AD42" s="170"/>
      <c r="AE42" s="170"/>
      <c r="AF42" s="170"/>
      <c r="AG42" s="170"/>
      <c r="AH42" s="170"/>
      <c r="AI42" s="169"/>
      <c r="AJ42" s="170"/>
      <c r="AK42" s="170"/>
      <c r="AL42" s="170"/>
      <c r="AM42" s="170"/>
      <c r="AN42" s="170"/>
      <c r="AO42" s="170"/>
      <c r="AP42" s="170"/>
      <c r="AQ42" s="171"/>
      <c r="AR42" s="169"/>
      <c r="AS42" s="170"/>
      <c r="AT42" s="170"/>
      <c r="AU42" s="170"/>
      <c r="AV42" s="170"/>
      <c r="AW42" s="170"/>
      <c r="AX42" s="170"/>
      <c r="AY42" s="170"/>
      <c r="AZ42" s="170"/>
      <c r="BA42" s="171"/>
      <c r="BB42" s="169" t="s">
        <v>195</v>
      </c>
      <c r="BC42" s="170"/>
      <c r="BD42" s="170"/>
      <c r="BE42" s="170"/>
      <c r="BF42" s="170"/>
      <c r="BG42" s="170"/>
      <c r="BH42" s="170"/>
      <c r="BI42" s="170"/>
      <c r="BJ42" s="171"/>
      <c r="BK42" s="169"/>
      <c r="BL42" s="170"/>
      <c r="BM42" s="170"/>
      <c r="BN42" s="170"/>
      <c r="BO42" s="170"/>
      <c r="BP42" s="170"/>
      <c r="BQ42" s="170"/>
      <c r="BR42" s="170"/>
      <c r="BS42" s="171"/>
      <c r="BT42" s="169"/>
      <c r="BU42" s="170"/>
      <c r="BV42" s="170"/>
      <c r="BW42" s="170"/>
      <c r="BX42" s="170"/>
      <c r="BY42" s="171"/>
      <c r="BZ42" s="169"/>
      <c r="CA42" s="170"/>
      <c r="CB42" s="170"/>
      <c r="CC42" s="170"/>
      <c r="CD42" s="170"/>
      <c r="CE42" s="171"/>
    </row>
    <row r="43" spans="1:83" s="57" customFormat="1" ht="26.25" customHeight="1" x14ac:dyDescent="0.2">
      <c r="A43" s="184" t="s">
        <v>271</v>
      </c>
      <c r="B43" s="185"/>
      <c r="C43" s="185"/>
      <c r="D43" s="185"/>
      <c r="E43" s="185"/>
      <c r="F43" s="185"/>
      <c r="G43" s="185"/>
      <c r="H43" s="185"/>
      <c r="I43" s="185"/>
      <c r="J43" s="185"/>
      <c r="K43" s="185"/>
      <c r="L43" s="185"/>
      <c r="M43" s="185"/>
      <c r="N43" s="185"/>
      <c r="O43" s="185"/>
      <c r="P43" s="186"/>
      <c r="Q43" s="181" t="s">
        <v>272</v>
      </c>
      <c r="R43" s="182"/>
      <c r="S43" s="182"/>
      <c r="T43" s="183"/>
      <c r="U43" s="181" t="s">
        <v>273</v>
      </c>
      <c r="V43" s="182"/>
      <c r="W43" s="182"/>
      <c r="X43" s="182"/>
      <c r="Y43" s="182"/>
      <c r="Z43" s="182"/>
      <c r="AA43" s="182"/>
      <c r="AB43" s="183"/>
      <c r="AC43" s="169"/>
      <c r="AD43" s="170"/>
      <c r="AE43" s="170"/>
      <c r="AF43" s="170"/>
      <c r="AG43" s="170"/>
      <c r="AH43" s="170"/>
      <c r="AI43" s="169"/>
      <c r="AJ43" s="170"/>
      <c r="AK43" s="170"/>
      <c r="AL43" s="170"/>
      <c r="AM43" s="170"/>
      <c r="AN43" s="170"/>
      <c r="AO43" s="170"/>
      <c r="AP43" s="170"/>
      <c r="AQ43" s="171"/>
      <c r="AR43" s="169"/>
      <c r="AS43" s="170"/>
      <c r="AT43" s="170"/>
      <c r="AU43" s="170"/>
      <c r="AV43" s="170"/>
      <c r="AW43" s="170"/>
      <c r="AX43" s="170"/>
      <c r="AY43" s="170"/>
      <c r="AZ43" s="170"/>
      <c r="BA43" s="171"/>
      <c r="BB43" s="169" t="s">
        <v>195</v>
      </c>
      <c r="BC43" s="170"/>
      <c r="BD43" s="170"/>
      <c r="BE43" s="170"/>
      <c r="BF43" s="170"/>
      <c r="BG43" s="170"/>
      <c r="BH43" s="170"/>
      <c r="BI43" s="170"/>
      <c r="BJ43" s="171"/>
      <c r="BK43" s="169"/>
      <c r="BL43" s="170"/>
      <c r="BM43" s="170"/>
      <c r="BN43" s="170"/>
      <c r="BO43" s="170"/>
      <c r="BP43" s="170"/>
      <c r="BQ43" s="170"/>
      <c r="BR43" s="170"/>
      <c r="BS43" s="171"/>
      <c r="BT43" s="169"/>
      <c r="BU43" s="170"/>
      <c r="BV43" s="170"/>
      <c r="BW43" s="170"/>
      <c r="BX43" s="170"/>
      <c r="BY43" s="171"/>
      <c r="BZ43" s="169"/>
      <c r="CA43" s="170"/>
      <c r="CB43" s="170"/>
      <c r="CC43" s="170"/>
      <c r="CD43" s="170"/>
      <c r="CE43" s="171"/>
    </row>
    <row r="44" spans="1:83" s="57" customFormat="1" ht="13.5" customHeight="1" x14ac:dyDescent="0.2">
      <c r="A44" s="178" t="s">
        <v>274</v>
      </c>
      <c r="B44" s="179"/>
      <c r="C44" s="179"/>
      <c r="D44" s="179"/>
      <c r="E44" s="179"/>
      <c r="F44" s="179"/>
      <c r="G44" s="179"/>
      <c r="H44" s="179"/>
      <c r="I44" s="179"/>
      <c r="J44" s="179"/>
      <c r="K44" s="179"/>
      <c r="L44" s="179"/>
      <c r="M44" s="179"/>
      <c r="N44" s="179"/>
      <c r="O44" s="179"/>
      <c r="P44" s="180"/>
      <c r="Q44" s="181" t="s">
        <v>275</v>
      </c>
      <c r="R44" s="182"/>
      <c r="S44" s="182"/>
      <c r="T44" s="183"/>
      <c r="U44" s="181" t="s">
        <v>276</v>
      </c>
      <c r="V44" s="182"/>
      <c r="W44" s="182"/>
      <c r="X44" s="182"/>
      <c r="Y44" s="182"/>
      <c r="Z44" s="182"/>
      <c r="AA44" s="182"/>
      <c r="AB44" s="183"/>
      <c r="AC44" s="169"/>
      <c r="AD44" s="170"/>
      <c r="AE44" s="170"/>
      <c r="AF44" s="170"/>
      <c r="AG44" s="170"/>
      <c r="AH44" s="170"/>
      <c r="AI44" s="169"/>
      <c r="AJ44" s="170"/>
      <c r="AK44" s="170"/>
      <c r="AL44" s="170"/>
      <c r="AM44" s="170"/>
      <c r="AN44" s="170"/>
      <c r="AO44" s="170"/>
      <c r="AP44" s="170"/>
      <c r="AQ44" s="171"/>
      <c r="AR44" s="169"/>
      <c r="AS44" s="170"/>
      <c r="AT44" s="170"/>
      <c r="AU44" s="170"/>
      <c r="AV44" s="170"/>
      <c r="AW44" s="170"/>
      <c r="AX44" s="170"/>
      <c r="AY44" s="170"/>
      <c r="AZ44" s="170"/>
      <c r="BA44" s="171"/>
      <c r="BB44" s="169" t="s">
        <v>195</v>
      </c>
      <c r="BC44" s="170"/>
      <c r="BD44" s="170"/>
      <c r="BE44" s="170"/>
      <c r="BF44" s="170"/>
      <c r="BG44" s="170"/>
      <c r="BH44" s="170"/>
      <c r="BI44" s="170"/>
      <c r="BJ44" s="171"/>
      <c r="BK44" s="169"/>
      <c r="BL44" s="170"/>
      <c r="BM44" s="170"/>
      <c r="BN44" s="170"/>
      <c r="BO44" s="170"/>
      <c r="BP44" s="170"/>
      <c r="BQ44" s="170"/>
      <c r="BR44" s="170"/>
      <c r="BS44" s="171"/>
      <c r="BT44" s="169"/>
      <c r="BU44" s="170"/>
      <c r="BV44" s="170"/>
      <c r="BW44" s="170"/>
      <c r="BX44" s="170"/>
      <c r="BY44" s="171"/>
      <c r="BZ44" s="169"/>
      <c r="CA44" s="170"/>
      <c r="CB44" s="170"/>
      <c r="CC44" s="170"/>
      <c r="CD44" s="170"/>
      <c r="CE44" s="171"/>
    </row>
    <row r="45" spans="1:83" s="57" customFormat="1" ht="26.25" customHeight="1" x14ac:dyDescent="0.2">
      <c r="A45" s="184" t="s">
        <v>277</v>
      </c>
      <c r="B45" s="185"/>
      <c r="C45" s="185"/>
      <c r="D45" s="185"/>
      <c r="E45" s="185"/>
      <c r="F45" s="185"/>
      <c r="G45" s="185"/>
      <c r="H45" s="185"/>
      <c r="I45" s="185"/>
      <c r="J45" s="185"/>
      <c r="K45" s="185"/>
      <c r="L45" s="185"/>
      <c r="M45" s="185"/>
      <c r="N45" s="185"/>
      <c r="O45" s="185"/>
      <c r="P45" s="186"/>
      <c r="Q45" s="181" t="s">
        <v>278</v>
      </c>
      <c r="R45" s="182"/>
      <c r="S45" s="182"/>
      <c r="T45" s="183"/>
      <c r="U45" s="181" t="s">
        <v>279</v>
      </c>
      <c r="V45" s="182"/>
      <c r="W45" s="182"/>
      <c r="X45" s="182"/>
      <c r="Y45" s="182"/>
      <c r="Z45" s="182"/>
      <c r="AA45" s="182"/>
      <c r="AB45" s="183"/>
      <c r="AC45" s="169"/>
      <c r="AD45" s="170"/>
      <c r="AE45" s="170"/>
      <c r="AF45" s="170"/>
      <c r="AG45" s="170"/>
      <c r="AH45" s="170"/>
      <c r="AI45" s="169"/>
      <c r="AJ45" s="170"/>
      <c r="AK45" s="170"/>
      <c r="AL45" s="170"/>
      <c r="AM45" s="170"/>
      <c r="AN45" s="170"/>
      <c r="AO45" s="170"/>
      <c r="AP45" s="170"/>
      <c r="AQ45" s="171"/>
      <c r="AR45" s="169"/>
      <c r="AS45" s="170"/>
      <c r="AT45" s="170"/>
      <c r="AU45" s="170"/>
      <c r="AV45" s="170"/>
      <c r="AW45" s="170"/>
      <c r="AX45" s="170"/>
      <c r="AY45" s="170"/>
      <c r="AZ45" s="170"/>
      <c r="BA45" s="171"/>
      <c r="BB45" s="169" t="s">
        <v>195</v>
      </c>
      <c r="BC45" s="170"/>
      <c r="BD45" s="170"/>
      <c r="BE45" s="170"/>
      <c r="BF45" s="170"/>
      <c r="BG45" s="170"/>
      <c r="BH45" s="170"/>
      <c r="BI45" s="170"/>
      <c r="BJ45" s="171"/>
      <c r="BK45" s="169"/>
      <c r="BL45" s="170"/>
      <c r="BM45" s="170"/>
      <c r="BN45" s="170"/>
      <c r="BO45" s="170"/>
      <c r="BP45" s="170"/>
      <c r="BQ45" s="170"/>
      <c r="BR45" s="170"/>
      <c r="BS45" s="171"/>
      <c r="BT45" s="169"/>
      <c r="BU45" s="170"/>
      <c r="BV45" s="170"/>
      <c r="BW45" s="170"/>
      <c r="BX45" s="170"/>
      <c r="BY45" s="171"/>
      <c r="BZ45" s="169"/>
      <c r="CA45" s="170"/>
      <c r="CB45" s="170"/>
      <c r="CC45" s="170"/>
      <c r="CD45" s="170"/>
      <c r="CE45" s="171"/>
    </row>
    <row r="46" spans="1:83" s="57" customFormat="1" ht="13.5" customHeight="1" x14ac:dyDescent="0.2">
      <c r="A46" s="178" t="s">
        <v>280</v>
      </c>
      <c r="B46" s="179"/>
      <c r="C46" s="179"/>
      <c r="D46" s="179"/>
      <c r="E46" s="179"/>
      <c r="F46" s="179"/>
      <c r="G46" s="179"/>
      <c r="H46" s="179"/>
      <c r="I46" s="179"/>
      <c r="J46" s="179"/>
      <c r="K46" s="179"/>
      <c r="L46" s="179"/>
      <c r="M46" s="179"/>
      <c r="N46" s="179"/>
      <c r="O46" s="179"/>
      <c r="P46" s="180"/>
      <c r="Q46" s="181" t="s">
        <v>281</v>
      </c>
      <c r="R46" s="182"/>
      <c r="S46" s="182"/>
      <c r="T46" s="183"/>
      <c r="U46" s="181" t="s">
        <v>282</v>
      </c>
      <c r="V46" s="182"/>
      <c r="W46" s="182"/>
      <c r="X46" s="182"/>
      <c r="Y46" s="182"/>
      <c r="Z46" s="182"/>
      <c r="AA46" s="182"/>
      <c r="AB46" s="183"/>
      <c r="AC46" s="169" t="s">
        <v>195</v>
      </c>
      <c r="AD46" s="170"/>
      <c r="AE46" s="170"/>
      <c r="AF46" s="170"/>
      <c r="AG46" s="170"/>
      <c r="AH46" s="170"/>
      <c r="AI46" s="169" t="s">
        <v>195</v>
      </c>
      <c r="AJ46" s="170"/>
      <c r="AK46" s="170"/>
      <c r="AL46" s="170"/>
      <c r="AM46" s="170"/>
      <c r="AN46" s="170"/>
      <c r="AO46" s="170"/>
      <c r="AP46" s="170"/>
      <c r="AQ46" s="171"/>
      <c r="AR46" s="169" t="s">
        <v>195</v>
      </c>
      <c r="AS46" s="170"/>
      <c r="AT46" s="170"/>
      <c r="AU46" s="170"/>
      <c r="AV46" s="170"/>
      <c r="AW46" s="170"/>
      <c r="AX46" s="170"/>
      <c r="AY46" s="170"/>
      <c r="AZ46" s="170"/>
      <c r="BA46" s="171"/>
      <c r="BB46" s="169" t="s">
        <v>195</v>
      </c>
      <c r="BC46" s="170"/>
      <c r="BD46" s="170"/>
      <c r="BE46" s="170"/>
      <c r="BF46" s="170"/>
      <c r="BG46" s="170"/>
      <c r="BH46" s="170"/>
      <c r="BI46" s="170"/>
      <c r="BJ46" s="171"/>
      <c r="BK46" s="169" t="s">
        <v>195</v>
      </c>
      <c r="BL46" s="170"/>
      <c r="BM46" s="170"/>
      <c r="BN46" s="170"/>
      <c r="BO46" s="170"/>
      <c r="BP46" s="170"/>
      <c r="BQ46" s="170"/>
      <c r="BR46" s="170"/>
      <c r="BS46" s="171"/>
      <c r="BT46" s="169"/>
      <c r="BU46" s="170"/>
      <c r="BV46" s="170"/>
      <c r="BW46" s="170"/>
      <c r="BX46" s="170"/>
      <c r="BY46" s="171"/>
      <c r="BZ46" s="169" t="s">
        <v>195</v>
      </c>
      <c r="CA46" s="170"/>
      <c r="CB46" s="170"/>
      <c r="CC46" s="170"/>
      <c r="CD46" s="170"/>
      <c r="CE46" s="171"/>
    </row>
    <row r="47" spans="1:83" s="57" customFormat="1" ht="79.5" customHeight="1" x14ac:dyDescent="0.2">
      <c r="A47" s="184" t="s">
        <v>283</v>
      </c>
      <c r="B47" s="185"/>
      <c r="C47" s="185"/>
      <c r="D47" s="185"/>
      <c r="E47" s="185"/>
      <c r="F47" s="185"/>
      <c r="G47" s="185"/>
      <c r="H47" s="185"/>
      <c r="I47" s="185"/>
      <c r="J47" s="185"/>
      <c r="K47" s="185"/>
      <c r="L47" s="185"/>
      <c r="M47" s="185"/>
      <c r="N47" s="185"/>
      <c r="O47" s="185"/>
      <c r="P47" s="186"/>
      <c r="Q47" s="181" t="s">
        <v>284</v>
      </c>
      <c r="R47" s="182"/>
      <c r="S47" s="182"/>
      <c r="T47" s="183"/>
      <c r="U47" s="181" t="s">
        <v>285</v>
      </c>
      <c r="V47" s="182"/>
      <c r="W47" s="182"/>
      <c r="X47" s="182"/>
      <c r="Y47" s="182"/>
      <c r="Z47" s="182"/>
      <c r="AA47" s="182"/>
      <c r="AB47" s="183"/>
      <c r="AC47" s="169" t="s">
        <v>195</v>
      </c>
      <c r="AD47" s="170"/>
      <c r="AE47" s="170"/>
      <c r="AF47" s="170"/>
      <c r="AG47" s="170"/>
      <c r="AH47" s="170"/>
      <c r="AI47" s="169" t="s">
        <v>195</v>
      </c>
      <c r="AJ47" s="170"/>
      <c r="AK47" s="170"/>
      <c r="AL47" s="170"/>
      <c r="AM47" s="170"/>
      <c r="AN47" s="170"/>
      <c r="AO47" s="170"/>
      <c r="AP47" s="170"/>
      <c r="AQ47" s="171"/>
      <c r="AR47" s="169" t="s">
        <v>195</v>
      </c>
      <c r="AS47" s="170"/>
      <c r="AT47" s="170"/>
      <c r="AU47" s="170"/>
      <c r="AV47" s="170"/>
      <c r="AW47" s="170"/>
      <c r="AX47" s="170"/>
      <c r="AY47" s="170"/>
      <c r="AZ47" s="170"/>
      <c r="BA47" s="171"/>
      <c r="BB47" s="169" t="s">
        <v>195</v>
      </c>
      <c r="BC47" s="170"/>
      <c r="BD47" s="170"/>
      <c r="BE47" s="170"/>
      <c r="BF47" s="170"/>
      <c r="BG47" s="170"/>
      <c r="BH47" s="170"/>
      <c r="BI47" s="170"/>
      <c r="BJ47" s="171"/>
      <c r="BK47" s="169" t="s">
        <v>195</v>
      </c>
      <c r="BL47" s="170"/>
      <c r="BM47" s="170"/>
      <c r="BN47" s="170"/>
      <c r="BO47" s="170"/>
      <c r="BP47" s="170"/>
      <c r="BQ47" s="170"/>
      <c r="BR47" s="170"/>
      <c r="BS47" s="171"/>
      <c r="BT47" s="169"/>
      <c r="BU47" s="170"/>
      <c r="BV47" s="170"/>
      <c r="BW47" s="170"/>
      <c r="BX47" s="170"/>
      <c r="BY47" s="171"/>
      <c r="BZ47" s="169" t="s">
        <v>195</v>
      </c>
      <c r="CA47" s="170"/>
      <c r="CB47" s="170"/>
      <c r="CC47" s="170"/>
      <c r="CD47" s="170"/>
      <c r="CE47" s="171"/>
    </row>
    <row r="48" spans="1:83" s="57" customFormat="1" ht="13.5" customHeight="1" x14ac:dyDescent="0.2">
      <c r="A48" s="178" t="s">
        <v>286</v>
      </c>
      <c r="B48" s="179"/>
      <c r="C48" s="179"/>
      <c r="D48" s="179"/>
      <c r="E48" s="179"/>
      <c r="F48" s="179"/>
      <c r="G48" s="179"/>
      <c r="H48" s="179"/>
      <c r="I48" s="179"/>
      <c r="J48" s="179"/>
      <c r="K48" s="179"/>
      <c r="L48" s="179"/>
      <c r="M48" s="179"/>
      <c r="N48" s="179"/>
      <c r="O48" s="179"/>
      <c r="P48" s="180"/>
      <c r="Q48" s="181" t="s">
        <v>287</v>
      </c>
      <c r="R48" s="182"/>
      <c r="S48" s="182"/>
      <c r="T48" s="183"/>
      <c r="U48" s="181" t="s">
        <v>288</v>
      </c>
      <c r="V48" s="182"/>
      <c r="W48" s="182"/>
      <c r="X48" s="182"/>
      <c r="Y48" s="182"/>
      <c r="Z48" s="182"/>
      <c r="AA48" s="182"/>
      <c r="AB48" s="183"/>
      <c r="AC48" s="169" t="s">
        <v>195</v>
      </c>
      <c r="AD48" s="170"/>
      <c r="AE48" s="170"/>
      <c r="AF48" s="170"/>
      <c r="AG48" s="170"/>
      <c r="AH48" s="170"/>
      <c r="AI48" s="169" t="s">
        <v>195</v>
      </c>
      <c r="AJ48" s="170"/>
      <c r="AK48" s="170"/>
      <c r="AL48" s="170"/>
      <c r="AM48" s="170"/>
      <c r="AN48" s="170"/>
      <c r="AO48" s="170"/>
      <c r="AP48" s="170"/>
      <c r="AQ48" s="171"/>
      <c r="AR48" s="169" t="s">
        <v>195</v>
      </c>
      <c r="AS48" s="170"/>
      <c r="AT48" s="170"/>
      <c r="AU48" s="170"/>
      <c r="AV48" s="170"/>
      <c r="AW48" s="170"/>
      <c r="AX48" s="170"/>
      <c r="AY48" s="170"/>
      <c r="AZ48" s="170"/>
      <c r="BA48" s="171"/>
      <c r="BB48" s="169" t="s">
        <v>195</v>
      </c>
      <c r="BC48" s="170"/>
      <c r="BD48" s="170"/>
      <c r="BE48" s="170"/>
      <c r="BF48" s="170"/>
      <c r="BG48" s="170"/>
      <c r="BH48" s="170"/>
      <c r="BI48" s="170"/>
      <c r="BJ48" s="171"/>
      <c r="BK48" s="169" t="s">
        <v>195</v>
      </c>
      <c r="BL48" s="170"/>
      <c r="BM48" s="170"/>
      <c r="BN48" s="170"/>
      <c r="BO48" s="170"/>
      <c r="BP48" s="170"/>
      <c r="BQ48" s="170"/>
      <c r="BR48" s="170"/>
      <c r="BS48" s="171"/>
      <c r="BT48" s="169"/>
      <c r="BU48" s="170"/>
      <c r="BV48" s="170"/>
      <c r="BW48" s="170"/>
      <c r="BX48" s="170"/>
      <c r="BY48" s="171"/>
      <c r="BZ48" s="169" t="s">
        <v>195</v>
      </c>
      <c r="CA48" s="170"/>
      <c r="CB48" s="170"/>
      <c r="CC48" s="170"/>
      <c r="CD48" s="170"/>
      <c r="CE48" s="171"/>
    </row>
    <row r="49" spans="1:83" s="57" customFormat="1" ht="79.5" customHeight="1" x14ac:dyDescent="0.2">
      <c r="A49" s="184" t="s">
        <v>289</v>
      </c>
      <c r="B49" s="185"/>
      <c r="C49" s="185"/>
      <c r="D49" s="185"/>
      <c r="E49" s="185"/>
      <c r="F49" s="185"/>
      <c r="G49" s="185"/>
      <c r="H49" s="185"/>
      <c r="I49" s="185"/>
      <c r="J49" s="185"/>
      <c r="K49" s="185"/>
      <c r="L49" s="185"/>
      <c r="M49" s="185"/>
      <c r="N49" s="185"/>
      <c r="O49" s="185"/>
      <c r="P49" s="186"/>
      <c r="Q49" s="181" t="s">
        <v>290</v>
      </c>
      <c r="R49" s="182"/>
      <c r="S49" s="182"/>
      <c r="T49" s="183"/>
      <c r="U49" s="181" t="s">
        <v>291</v>
      </c>
      <c r="V49" s="182"/>
      <c r="W49" s="182"/>
      <c r="X49" s="182"/>
      <c r="Y49" s="182"/>
      <c r="Z49" s="182"/>
      <c r="AA49" s="182"/>
      <c r="AB49" s="183"/>
      <c r="AC49" s="169" t="s">
        <v>195</v>
      </c>
      <c r="AD49" s="170"/>
      <c r="AE49" s="170"/>
      <c r="AF49" s="170"/>
      <c r="AG49" s="170"/>
      <c r="AH49" s="170"/>
      <c r="AI49" s="169" t="s">
        <v>195</v>
      </c>
      <c r="AJ49" s="170"/>
      <c r="AK49" s="170"/>
      <c r="AL49" s="170"/>
      <c r="AM49" s="170"/>
      <c r="AN49" s="170"/>
      <c r="AO49" s="170"/>
      <c r="AP49" s="170"/>
      <c r="AQ49" s="171"/>
      <c r="AR49" s="169" t="s">
        <v>195</v>
      </c>
      <c r="AS49" s="170"/>
      <c r="AT49" s="170"/>
      <c r="AU49" s="170"/>
      <c r="AV49" s="170"/>
      <c r="AW49" s="170"/>
      <c r="AX49" s="170"/>
      <c r="AY49" s="170"/>
      <c r="AZ49" s="170"/>
      <c r="BA49" s="171"/>
      <c r="BB49" s="169" t="s">
        <v>195</v>
      </c>
      <c r="BC49" s="170"/>
      <c r="BD49" s="170"/>
      <c r="BE49" s="170"/>
      <c r="BF49" s="170"/>
      <c r="BG49" s="170"/>
      <c r="BH49" s="170"/>
      <c r="BI49" s="170"/>
      <c r="BJ49" s="171"/>
      <c r="BK49" s="169" t="s">
        <v>195</v>
      </c>
      <c r="BL49" s="170"/>
      <c r="BM49" s="170"/>
      <c r="BN49" s="170"/>
      <c r="BO49" s="170"/>
      <c r="BP49" s="170"/>
      <c r="BQ49" s="170"/>
      <c r="BR49" s="170"/>
      <c r="BS49" s="171"/>
      <c r="BT49" s="169"/>
      <c r="BU49" s="170"/>
      <c r="BV49" s="170"/>
      <c r="BW49" s="170"/>
      <c r="BX49" s="170"/>
      <c r="BY49" s="171"/>
      <c r="BZ49" s="169" t="s">
        <v>195</v>
      </c>
      <c r="CA49" s="170"/>
      <c r="CB49" s="170"/>
      <c r="CC49" s="170"/>
      <c r="CD49" s="170"/>
      <c r="CE49" s="171"/>
    </row>
    <row r="50" spans="1:83" s="57" customFormat="1" ht="13.5" customHeight="1" x14ac:dyDescent="0.2">
      <c r="A50" s="178" t="s">
        <v>292</v>
      </c>
      <c r="B50" s="179"/>
      <c r="C50" s="179"/>
      <c r="D50" s="179"/>
      <c r="E50" s="179"/>
      <c r="F50" s="179"/>
      <c r="G50" s="179"/>
      <c r="H50" s="179"/>
      <c r="I50" s="179"/>
      <c r="J50" s="179"/>
      <c r="K50" s="179"/>
      <c r="L50" s="179"/>
      <c r="M50" s="179"/>
      <c r="N50" s="179"/>
      <c r="O50" s="179"/>
      <c r="P50" s="180"/>
      <c r="Q50" s="181" t="s">
        <v>212</v>
      </c>
      <c r="R50" s="182"/>
      <c r="S50" s="182"/>
      <c r="T50" s="183"/>
      <c r="U50" s="181" t="s">
        <v>195</v>
      </c>
      <c r="V50" s="182"/>
      <c r="W50" s="182"/>
      <c r="X50" s="182"/>
      <c r="Y50" s="182"/>
      <c r="Z50" s="182"/>
      <c r="AA50" s="182"/>
      <c r="AB50" s="183"/>
      <c r="AC50" s="169"/>
      <c r="AD50" s="170"/>
      <c r="AE50" s="170"/>
      <c r="AF50" s="170"/>
      <c r="AG50" s="170"/>
      <c r="AH50" s="170"/>
      <c r="AI50" s="169"/>
      <c r="AJ50" s="170"/>
      <c r="AK50" s="170"/>
      <c r="AL50" s="170"/>
      <c r="AM50" s="170"/>
      <c r="AN50" s="170"/>
      <c r="AO50" s="170"/>
      <c r="AP50" s="170"/>
      <c r="AQ50" s="171"/>
      <c r="AR50" s="169"/>
      <c r="AS50" s="170"/>
      <c r="AT50" s="170"/>
      <c r="AU50" s="170"/>
      <c r="AV50" s="170"/>
      <c r="AW50" s="170"/>
      <c r="AX50" s="170"/>
      <c r="AY50" s="170"/>
      <c r="AZ50" s="170"/>
      <c r="BA50" s="171"/>
      <c r="BB50" s="169"/>
      <c r="BC50" s="170"/>
      <c r="BD50" s="170"/>
      <c r="BE50" s="170"/>
      <c r="BF50" s="170"/>
      <c r="BG50" s="170"/>
      <c r="BH50" s="170"/>
      <c r="BI50" s="170"/>
      <c r="BJ50" s="171"/>
      <c r="BK50" s="169"/>
      <c r="BL50" s="170"/>
      <c r="BM50" s="170"/>
      <c r="BN50" s="170"/>
      <c r="BO50" s="170"/>
      <c r="BP50" s="170"/>
      <c r="BQ50" s="170"/>
      <c r="BR50" s="170"/>
      <c r="BS50" s="171"/>
      <c r="BT50" s="169"/>
      <c r="BU50" s="170"/>
      <c r="BV50" s="170"/>
      <c r="BW50" s="170"/>
      <c r="BX50" s="170"/>
      <c r="BY50" s="171"/>
      <c r="BZ50" s="169"/>
      <c r="CA50" s="170"/>
      <c r="CB50" s="170"/>
      <c r="CC50" s="170"/>
      <c r="CD50" s="170"/>
      <c r="CE50" s="171"/>
    </row>
    <row r="51" spans="1:83" s="57" customFormat="1" ht="13.5" customHeight="1" x14ac:dyDescent="0.2">
      <c r="A51" s="172" t="s">
        <v>293</v>
      </c>
      <c r="B51" s="173"/>
      <c r="C51" s="173"/>
      <c r="D51" s="173"/>
      <c r="E51" s="173"/>
      <c r="F51" s="173"/>
      <c r="G51" s="173"/>
      <c r="H51" s="173"/>
      <c r="I51" s="173"/>
      <c r="J51" s="173"/>
      <c r="K51" s="173"/>
      <c r="L51" s="173"/>
      <c r="M51" s="173"/>
      <c r="N51" s="173"/>
      <c r="O51" s="173"/>
      <c r="P51" s="174"/>
      <c r="Q51" s="175" t="s">
        <v>294</v>
      </c>
      <c r="R51" s="176"/>
      <c r="S51" s="176"/>
      <c r="T51" s="177"/>
      <c r="U51" s="175" t="s">
        <v>195</v>
      </c>
      <c r="V51" s="176"/>
      <c r="W51" s="176"/>
      <c r="X51" s="176"/>
      <c r="Y51" s="176"/>
      <c r="Z51" s="176"/>
      <c r="AA51" s="176"/>
      <c r="AB51" s="177"/>
      <c r="AC51" s="164"/>
      <c r="AD51" s="165"/>
      <c r="AE51" s="165"/>
      <c r="AF51" s="165"/>
      <c r="AG51" s="165"/>
      <c r="AH51" s="165"/>
      <c r="AI51" s="164"/>
      <c r="AJ51" s="165"/>
      <c r="AK51" s="165"/>
      <c r="AL51" s="165"/>
      <c r="AM51" s="165"/>
      <c r="AN51" s="165"/>
      <c r="AO51" s="165"/>
      <c r="AP51" s="165"/>
      <c r="AQ51" s="166"/>
      <c r="AR51" s="164"/>
      <c r="AS51" s="165"/>
      <c r="AT51" s="165"/>
      <c r="AU51" s="165"/>
      <c r="AV51" s="165"/>
      <c r="AW51" s="165"/>
      <c r="AX51" s="165"/>
      <c r="AY51" s="165"/>
      <c r="AZ51" s="165"/>
      <c r="BA51" s="166"/>
      <c r="BB51" s="164"/>
      <c r="BC51" s="165"/>
      <c r="BD51" s="165"/>
      <c r="BE51" s="165"/>
      <c r="BF51" s="165"/>
      <c r="BG51" s="165"/>
      <c r="BH51" s="165"/>
      <c r="BI51" s="165"/>
      <c r="BJ51" s="166"/>
      <c r="BK51" s="164"/>
      <c r="BL51" s="165"/>
      <c r="BM51" s="165"/>
      <c r="BN51" s="165"/>
      <c r="BO51" s="165"/>
      <c r="BP51" s="165"/>
      <c r="BQ51" s="165"/>
      <c r="BR51" s="165"/>
      <c r="BS51" s="166"/>
      <c r="BT51" s="164"/>
      <c r="BU51" s="165"/>
      <c r="BV51" s="165"/>
      <c r="BW51" s="165"/>
      <c r="BX51" s="165"/>
      <c r="BY51" s="166"/>
      <c r="BZ51" s="164"/>
      <c r="CA51" s="165"/>
      <c r="CB51" s="165"/>
      <c r="CC51" s="165"/>
      <c r="CD51" s="165"/>
      <c r="CE51" s="166"/>
    </row>
    <row r="52" spans="1:83" s="57" customFormat="1" ht="13.5" customHeight="1" x14ac:dyDescent="0.2">
      <c r="A52" s="58"/>
      <c r="B52" s="58"/>
      <c r="C52" s="58"/>
      <c r="D52" s="58"/>
      <c r="E52" s="58"/>
      <c r="F52" s="58"/>
      <c r="G52" s="58"/>
      <c r="H52" s="58"/>
      <c r="I52" s="58"/>
      <c r="J52" s="58"/>
      <c r="K52" s="58"/>
      <c r="L52" s="58"/>
      <c r="M52" s="59"/>
      <c r="N52" s="59"/>
      <c r="O52" s="59"/>
      <c r="P52" s="59"/>
      <c r="Q52" s="60"/>
      <c r="R52" s="60"/>
      <c r="S52" s="60"/>
      <c r="T52" s="60"/>
      <c r="U52" s="60"/>
      <c r="V52" s="60"/>
      <c r="W52" s="60"/>
      <c r="X52" s="60"/>
      <c r="Y52" s="60"/>
      <c r="Z52" s="60"/>
      <c r="AA52" s="60"/>
      <c r="AB52" s="60"/>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row>
    <row r="53" spans="1:83" s="62" customFormat="1" ht="12" x14ac:dyDescent="0.2">
      <c r="A53" s="167" t="s">
        <v>295</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row>
    <row r="54" spans="1:83" s="62" customFormat="1" ht="72" customHeight="1" x14ac:dyDescent="0.2">
      <c r="A54" s="168" t="s">
        <v>296</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row>
  </sheetData>
  <mergeCells count="462">
    <mergeCell ref="CI14:DF14"/>
    <mergeCell ref="CR15:DA15"/>
    <mergeCell ref="AI5:CE5"/>
    <mergeCell ref="AI6:AQ7"/>
    <mergeCell ref="AR6:BA7"/>
    <mergeCell ref="BB6:BJ7"/>
    <mergeCell ref="BK6:BS7"/>
    <mergeCell ref="BT6:CE6"/>
    <mergeCell ref="BT7:BY7"/>
    <mergeCell ref="BZ7:CE7"/>
    <mergeCell ref="BB8:BJ8"/>
    <mergeCell ref="BK8:BS8"/>
    <mergeCell ref="BT8:BY8"/>
    <mergeCell ref="BZ8:CE8"/>
    <mergeCell ref="BB9:BJ9"/>
    <mergeCell ref="BK9:BS9"/>
    <mergeCell ref="BT9:BY9"/>
    <mergeCell ref="BZ9:CE9"/>
    <mergeCell ref="BZ10:CE10"/>
    <mergeCell ref="BZ11:CE11"/>
    <mergeCell ref="BZ12:CE12"/>
    <mergeCell ref="BZ13:CE13"/>
    <mergeCell ref="BZ14:CE14"/>
    <mergeCell ref="BZ15:CE15"/>
    <mergeCell ref="A1:CD1"/>
    <mergeCell ref="AE2:AF2"/>
    <mergeCell ref="AG2:AS2"/>
    <mergeCell ref="AT2:AU2"/>
    <mergeCell ref="AV2:AX2"/>
    <mergeCell ref="A4:P7"/>
    <mergeCell ref="Q4:T7"/>
    <mergeCell ref="U4:AB7"/>
    <mergeCell ref="AC4:CE4"/>
    <mergeCell ref="AC5:AH7"/>
    <mergeCell ref="A9:P9"/>
    <mergeCell ref="Q9:T9"/>
    <mergeCell ref="U9:AB9"/>
    <mergeCell ref="AC9:AH9"/>
    <mergeCell ref="AI9:AQ9"/>
    <mergeCell ref="AR9:BA9"/>
    <mergeCell ref="A8:P8"/>
    <mergeCell ref="Q8:T8"/>
    <mergeCell ref="U8:AB8"/>
    <mergeCell ref="AC8:AH8"/>
    <mergeCell ref="AI8:AQ8"/>
    <mergeCell ref="AR8:BA8"/>
    <mergeCell ref="A11:P11"/>
    <mergeCell ref="Q11:T11"/>
    <mergeCell ref="U11:AB11"/>
    <mergeCell ref="AC11:AH11"/>
    <mergeCell ref="AI11:AQ11"/>
    <mergeCell ref="AR11:BA11"/>
    <mergeCell ref="BB11:BJ11"/>
    <mergeCell ref="BK11:BS11"/>
    <mergeCell ref="BT11:BY11"/>
    <mergeCell ref="A10:P10"/>
    <mergeCell ref="Q10:T10"/>
    <mergeCell ref="U10:AB10"/>
    <mergeCell ref="AC10:AH10"/>
    <mergeCell ref="AI10:AQ10"/>
    <mergeCell ref="AR10:BA10"/>
    <mergeCell ref="BB10:BJ10"/>
    <mergeCell ref="BK10:BS10"/>
    <mergeCell ref="BT10:BY10"/>
    <mergeCell ref="A13:P13"/>
    <mergeCell ref="Q13:T13"/>
    <mergeCell ref="U13:AB13"/>
    <mergeCell ref="AC13:AH13"/>
    <mergeCell ref="AI13:AQ13"/>
    <mergeCell ref="AR13:BA13"/>
    <mergeCell ref="BB13:BJ13"/>
    <mergeCell ref="BK13:BS13"/>
    <mergeCell ref="BT13:BY13"/>
    <mergeCell ref="A12:P12"/>
    <mergeCell ref="Q12:T12"/>
    <mergeCell ref="U12:AB12"/>
    <mergeCell ref="AC12:AH12"/>
    <mergeCell ref="AI12:AQ12"/>
    <mergeCell ref="AR12:BA12"/>
    <mergeCell ref="BB12:BJ12"/>
    <mergeCell ref="BK12:BS12"/>
    <mergeCell ref="BT12:BY12"/>
    <mergeCell ref="A15:P15"/>
    <mergeCell ref="Q15:T15"/>
    <mergeCell ref="U15:AB15"/>
    <mergeCell ref="AC15:AH15"/>
    <mergeCell ref="AI15:AQ15"/>
    <mergeCell ref="AR15:BA15"/>
    <mergeCell ref="BB15:BJ15"/>
    <mergeCell ref="BK15:BS15"/>
    <mergeCell ref="BT15:BY15"/>
    <mergeCell ref="A14:P14"/>
    <mergeCell ref="Q14:T14"/>
    <mergeCell ref="U14:AB14"/>
    <mergeCell ref="AC14:AH14"/>
    <mergeCell ref="AI14:AQ14"/>
    <mergeCell ref="AR14:BA14"/>
    <mergeCell ref="BB14:BJ14"/>
    <mergeCell ref="BK14:BS14"/>
    <mergeCell ref="BT14:BY14"/>
    <mergeCell ref="BZ16:CE16"/>
    <mergeCell ref="A17:P17"/>
    <mergeCell ref="Q17:T17"/>
    <mergeCell ref="U17:AB17"/>
    <mergeCell ref="AC17:AH17"/>
    <mergeCell ref="AI17:AQ17"/>
    <mergeCell ref="AR17:BA17"/>
    <mergeCell ref="BB17:BJ17"/>
    <mergeCell ref="BK17:BS17"/>
    <mergeCell ref="BT17:BY17"/>
    <mergeCell ref="BZ17:CE17"/>
    <mergeCell ref="A16:P16"/>
    <mergeCell ref="Q16:T16"/>
    <mergeCell ref="U16:AB16"/>
    <mergeCell ref="AC16:AH16"/>
    <mergeCell ref="AI16:AQ16"/>
    <mergeCell ref="AR16:BA16"/>
    <mergeCell ref="BB16:BJ16"/>
    <mergeCell ref="BK16:BS16"/>
    <mergeCell ref="BT16:BY16"/>
    <mergeCell ref="BZ18:CE18"/>
    <mergeCell ref="A19:P19"/>
    <mergeCell ref="Q19:T19"/>
    <mergeCell ref="U19:AB19"/>
    <mergeCell ref="AC19:AH19"/>
    <mergeCell ref="AI19:AQ19"/>
    <mergeCell ref="AR19:BA19"/>
    <mergeCell ref="BB19:BJ19"/>
    <mergeCell ref="BK19:BS19"/>
    <mergeCell ref="BT19:BY19"/>
    <mergeCell ref="BZ19:CE19"/>
    <mergeCell ref="A18:P18"/>
    <mergeCell ref="Q18:T18"/>
    <mergeCell ref="U18:AB18"/>
    <mergeCell ref="AC18:AH18"/>
    <mergeCell ref="AI18:AQ18"/>
    <mergeCell ref="AR18:BA18"/>
    <mergeCell ref="BB18:BJ18"/>
    <mergeCell ref="BK18:BS18"/>
    <mergeCell ref="BT18:BY18"/>
    <mergeCell ref="BZ20:CE20"/>
    <mergeCell ref="A21:P21"/>
    <mergeCell ref="Q21:T21"/>
    <mergeCell ref="U21:AB21"/>
    <mergeCell ref="AC21:AH21"/>
    <mergeCell ref="AI21:AQ21"/>
    <mergeCell ref="AR21:BA21"/>
    <mergeCell ref="BB21:BJ21"/>
    <mergeCell ref="BK21:BS21"/>
    <mergeCell ref="BT21:BY21"/>
    <mergeCell ref="BZ21:CE21"/>
    <mergeCell ref="A20:P20"/>
    <mergeCell ref="Q20:T20"/>
    <mergeCell ref="U20:AB20"/>
    <mergeCell ref="AC20:AH20"/>
    <mergeCell ref="AI20:AQ20"/>
    <mergeCell ref="AR20:BA20"/>
    <mergeCell ref="BB20:BJ20"/>
    <mergeCell ref="BK20:BS20"/>
    <mergeCell ref="BT20:BY20"/>
    <mergeCell ref="BZ22:CE22"/>
    <mergeCell ref="A23:P23"/>
    <mergeCell ref="Q23:T23"/>
    <mergeCell ref="U23:AB23"/>
    <mergeCell ref="AC23:AH23"/>
    <mergeCell ref="AI23:AQ23"/>
    <mergeCell ref="AR23:BA23"/>
    <mergeCell ref="BB23:BJ23"/>
    <mergeCell ref="BK23:BS23"/>
    <mergeCell ref="BT23:BY23"/>
    <mergeCell ref="BZ23:CE23"/>
    <mergeCell ref="A22:P22"/>
    <mergeCell ref="Q22:T22"/>
    <mergeCell ref="U22:AB22"/>
    <mergeCell ref="AC22:AH22"/>
    <mergeCell ref="AI22:AQ22"/>
    <mergeCell ref="AR22:BA22"/>
    <mergeCell ref="BB22:BJ22"/>
    <mergeCell ref="BK22:BS22"/>
    <mergeCell ref="BT22:BY22"/>
    <mergeCell ref="BZ24:CE24"/>
    <mergeCell ref="A25:P25"/>
    <mergeCell ref="Q25:T25"/>
    <mergeCell ref="U25:AB25"/>
    <mergeCell ref="AC25:AH25"/>
    <mergeCell ref="AI25:AQ25"/>
    <mergeCell ref="AR25:BA25"/>
    <mergeCell ref="BB25:BJ25"/>
    <mergeCell ref="BK25:BS25"/>
    <mergeCell ref="BT25:BY25"/>
    <mergeCell ref="BZ25:CE25"/>
    <mergeCell ref="A24:P24"/>
    <mergeCell ref="Q24:T24"/>
    <mergeCell ref="U24:AB24"/>
    <mergeCell ref="AC24:AH24"/>
    <mergeCell ref="AI24:AQ24"/>
    <mergeCell ref="AR24:BA24"/>
    <mergeCell ref="BB24:BJ24"/>
    <mergeCell ref="BK24:BS24"/>
    <mergeCell ref="BT24:BY24"/>
    <mergeCell ref="BZ26:CE26"/>
    <mergeCell ref="A27:P27"/>
    <mergeCell ref="Q27:T27"/>
    <mergeCell ref="U27:AB27"/>
    <mergeCell ref="AC27:AH27"/>
    <mergeCell ref="AI27:AQ27"/>
    <mergeCell ref="AR27:BA27"/>
    <mergeCell ref="BB27:BJ27"/>
    <mergeCell ref="BK27:BS27"/>
    <mergeCell ref="BT27:BY27"/>
    <mergeCell ref="BZ27:CE27"/>
    <mergeCell ref="A26:P26"/>
    <mergeCell ref="Q26:T26"/>
    <mergeCell ref="U26:AB26"/>
    <mergeCell ref="AC26:AH26"/>
    <mergeCell ref="AI26:AQ26"/>
    <mergeCell ref="AR26:BA26"/>
    <mergeCell ref="BB26:BJ26"/>
    <mergeCell ref="BK26:BS26"/>
    <mergeCell ref="BT26:BY26"/>
    <mergeCell ref="BZ28:CE28"/>
    <mergeCell ref="A29:P29"/>
    <mergeCell ref="Q29:T29"/>
    <mergeCell ref="U29:AB29"/>
    <mergeCell ref="AC29:AH29"/>
    <mergeCell ref="AI29:AQ29"/>
    <mergeCell ref="AR29:BA29"/>
    <mergeCell ref="BB29:BJ29"/>
    <mergeCell ref="BK29:BS29"/>
    <mergeCell ref="BT29:BY29"/>
    <mergeCell ref="BZ29:CE29"/>
    <mergeCell ref="A28:P28"/>
    <mergeCell ref="Q28:T28"/>
    <mergeCell ref="U28:AB28"/>
    <mergeCell ref="AC28:AH28"/>
    <mergeCell ref="AI28:AQ28"/>
    <mergeCell ref="AR28:BA28"/>
    <mergeCell ref="BB28:BJ28"/>
    <mergeCell ref="BK28:BS28"/>
    <mergeCell ref="BT28:BY28"/>
    <mergeCell ref="BZ30:CE30"/>
    <mergeCell ref="A31:P31"/>
    <mergeCell ref="Q31:T31"/>
    <mergeCell ref="U31:AB31"/>
    <mergeCell ref="AC31:AH31"/>
    <mergeCell ref="AI31:AQ31"/>
    <mergeCell ref="AR31:BA31"/>
    <mergeCell ref="BB31:BJ31"/>
    <mergeCell ref="BK31:BS31"/>
    <mergeCell ref="BT31:BY31"/>
    <mergeCell ref="BZ31:CE31"/>
    <mergeCell ref="A30:P30"/>
    <mergeCell ref="Q30:T30"/>
    <mergeCell ref="U30:AB30"/>
    <mergeCell ref="AC30:AH30"/>
    <mergeCell ref="AI30:AQ30"/>
    <mergeCell ref="AR30:BA30"/>
    <mergeCell ref="BB30:BJ30"/>
    <mergeCell ref="BK30:BS30"/>
    <mergeCell ref="BT30:BY30"/>
    <mergeCell ref="BZ32:CE32"/>
    <mergeCell ref="A33:P33"/>
    <mergeCell ref="Q33:T33"/>
    <mergeCell ref="U33:AB33"/>
    <mergeCell ref="AC33:AH33"/>
    <mergeCell ref="AI33:AQ33"/>
    <mergeCell ref="AR33:BA33"/>
    <mergeCell ref="BB33:BJ33"/>
    <mergeCell ref="BK33:BS33"/>
    <mergeCell ref="BT33:BY33"/>
    <mergeCell ref="BZ33:CE33"/>
    <mergeCell ref="A32:P32"/>
    <mergeCell ref="Q32:T32"/>
    <mergeCell ref="U32:AB32"/>
    <mergeCell ref="AC32:AH32"/>
    <mergeCell ref="AI32:AQ32"/>
    <mergeCell ref="AR32:BA32"/>
    <mergeCell ref="BB32:BJ32"/>
    <mergeCell ref="BK32:BS32"/>
    <mergeCell ref="BT32:BY32"/>
    <mergeCell ref="BZ34:CE34"/>
    <mergeCell ref="A35:P35"/>
    <mergeCell ref="Q35:T35"/>
    <mergeCell ref="U35:AB35"/>
    <mergeCell ref="AC35:AH35"/>
    <mergeCell ref="AI35:AQ35"/>
    <mergeCell ref="AR35:BA35"/>
    <mergeCell ref="BB35:BJ35"/>
    <mergeCell ref="BK35:BS35"/>
    <mergeCell ref="BT35:BY35"/>
    <mergeCell ref="BZ35:CE35"/>
    <mergeCell ref="A34:P34"/>
    <mergeCell ref="Q34:T34"/>
    <mergeCell ref="U34:AB34"/>
    <mergeCell ref="AC34:AH34"/>
    <mergeCell ref="AI34:AQ34"/>
    <mergeCell ref="AR34:BA34"/>
    <mergeCell ref="BB34:BJ34"/>
    <mergeCell ref="BK34:BS34"/>
    <mergeCell ref="BT34:BY34"/>
    <mergeCell ref="BZ36:CE36"/>
    <mergeCell ref="A37:P37"/>
    <mergeCell ref="Q37:T37"/>
    <mergeCell ref="U37:AB37"/>
    <mergeCell ref="AC37:AH37"/>
    <mergeCell ref="AI37:AQ37"/>
    <mergeCell ref="AR37:BA37"/>
    <mergeCell ref="BB37:BJ37"/>
    <mergeCell ref="BK37:BS37"/>
    <mergeCell ref="BT37:BY37"/>
    <mergeCell ref="BZ37:CE37"/>
    <mergeCell ref="A36:P36"/>
    <mergeCell ref="Q36:T36"/>
    <mergeCell ref="U36:AB36"/>
    <mergeCell ref="AC36:AH36"/>
    <mergeCell ref="AI36:AQ36"/>
    <mergeCell ref="AR36:BA36"/>
    <mergeCell ref="BB36:BJ36"/>
    <mergeCell ref="BK36:BS36"/>
    <mergeCell ref="BT36:BY36"/>
    <mergeCell ref="BZ38:CE38"/>
    <mergeCell ref="A39:P39"/>
    <mergeCell ref="Q39:T39"/>
    <mergeCell ref="U39:AB39"/>
    <mergeCell ref="AC39:AH39"/>
    <mergeCell ref="AI39:AQ39"/>
    <mergeCell ref="AR39:BA39"/>
    <mergeCell ref="BB39:BJ39"/>
    <mergeCell ref="BK39:BS39"/>
    <mergeCell ref="BT39:BY39"/>
    <mergeCell ref="BZ39:CE39"/>
    <mergeCell ref="A38:P38"/>
    <mergeCell ref="Q38:T38"/>
    <mergeCell ref="U38:AB38"/>
    <mergeCell ref="AC38:AH38"/>
    <mergeCell ref="AI38:AQ38"/>
    <mergeCell ref="AR38:BA38"/>
    <mergeCell ref="BB38:BJ38"/>
    <mergeCell ref="BK38:BS38"/>
    <mergeCell ref="BT38:BY38"/>
    <mergeCell ref="BZ40:CE40"/>
    <mergeCell ref="A41:P41"/>
    <mergeCell ref="Q41:T41"/>
    <mergeCell ref="U41:AB41"/>
    <mergeCell ref="AC41:AH41"/>
    <mergeCell ref="AI41:AQ41"/>
    <mergeCell ref="AR41:BA41"/>
    <mergeCell ref="BB41:BJ41"/>
    <mergeCell ref="BK41:BS41"/>
    <mergeCell ref="BT41:BY41"/>
    <mergeCell ref="BZ41:CE41"/>
    <mergeCell ref="A40:P40"/>
    <mergeCell ref="Q40:T40"/>
    <mergeCell ref="U40:AB40"/>
    <mergeCell ref="AC40:AH40"/>
    <mergeCell ref="AI40:AQ40"/>
    <mergeCell ref="AR40:BA40"/>
    <mergeCell ref="BB40:BJ40"/>
    <mergeCell ref="BK40:BS40"/>
    <mergeCell ref="BT40:BY40"/>
    <mergeCell ref="BZ42:CE42"/>
    <mergeCell ref="A43:P43"/>
    <mergeCell ref="Q43:T43"/>
    <mergeCell ref="U43:AB43"/>
    <mergeCell ref="AC43:AH43"/>
    <mergeCell ref="AI43:AQ43"/>
    <mergeCell ref="AR43:BA43"/>
    <mergeCell ref="BB43:BJ43"/>
    <mergeCell ref="BK43:BS43"/>
    <mergeCell ref="BT43:BY43"/>
    <mergeCell ref="BZ43:CE43"/>
    <mergeCell ref="A42:P42"/>
    <mergeCell ref="Q42:T42"/>
    <mergeCell ref="U42:AB42"/>
    <mergeCell ref="AC42:AH42"/>
    <mergeCell ref="AI42:AQ42"/>
    <mergeCell ref="AR42:BA42"/>
    <mergeCell ref="BB42:BJ42"/>
    <mergeCell ref="BK42:BS42"/>
    <mergeCell ref="BT42:BY42"/>
    <mergeCell ref="BZ44:CE44"/>
    <mergeCell ref="A45:P45"/>
    <mergeCell ref="Q45:T45"/>
    <mergeCell ref="U45:AB45"/>
    <mergeCell ref="AC45:AH45"/>
    <mergeCell ref="AI45:AQ45"/>
    <mergeCell ref="AR45:BA45"/>
    <mergeCell ref="BB45:BJ45"/>
    <mergeCell ref="BK45:BS45"/>
    <mergeCell ref="BT45:BY45"/>
    <mergeCell ref="BZ45:CE45"/>
    <mergeCell ref="A44:P44"/>
    <mergeCell ref="Q44:T44"/>
    <mergeCell ref="U44:AB44"/>
    <mergeCell ref="AC44:AH44"/>
    <mergeCell ref="AI44:AQ44"/>
    <mergeCell ref="AR44:BA44"/>
    <mergeCell ref="BB44:BJ44"/>
    <mergeCell ref="BK44:BS44"/>
    <mergeCell ref="BT44:BY44"/>
    <mergeCell ref="BZ46:CE46"/>
    <mergeCell ref="A47:P47"/>
    <mergeCell ref="Q47:T47"/>
    <mergeCell ref="U47:AB47"/>
    <mergeCell ref="AC47:AH47"/>
    <mergeCell ref="AI47:AQ47"/>
    <mergeCell ref="AR47:BA47"/>
    <mergeCell ref="BB47:BJ47"/>
    <mergeCell ref="BK47:BS47"/>
    <mergeCell ref="BT47:BY47"/>
    <mergeCell ref="BZ47:CE47"/>
    <mergeCell ref="A46:P46"/>
    <mergeCell ref="Q46:T46"/>
    <mergeCell ref="U46:AB46"/>
    <mergeCell ref="AC46:AH46"/>
    <mergeCell ref="AI46:AQ46"/>
    <mergeCell ref="AR46:BA46"/>
    <mergeCell ref="BB46:BJ46"/>
    <mergeCell ref="BK46:BS46"/>
    <mergeCell ref="BT46:BY46"/>
    <mergeCell ref="BZ48:CE48"/>
    <mergeCell ref="A49:P49"/>
    <mergeCell ref="Q49:T49"/>
    <mergeCell ref="U49:AB49"/>
    <mergeCell ref="AC49:AH49"/>
    <mergeCell ref="AI49:AQ49"/>
    <mergeCell ref="AR49:BA49"/>
    <mergeCell ref="BB49:BJ49"/>
    <mergeCell ref="BK49:BS49"/>
    <mergeCell ref="BT49:BY49"/>
    <mergeCell ref="BZ49:CE49"/>
    <mergeCell ref="A48:P48"/>
    <mergeCell ref="Q48:T48"/>
    <mergeCell ref="U48:AB48"/>
    <mergeCell ref="AC48:AH48"/>
    <mergeCell ref="AI48:AQ48"/>
    <mergeCell ref="AR48:BA48"/>
    <mergeCell ref="BB48:BJ48"/>
    <mergeCell ref="BK48:BS48"/>
    <mergeCell ref="BT48:BY48"/>
    <mergeCell ref="BZ51:CE51"/>
    <mergeCell ref="A53:CE53"/>
    <mergeCell ref="A54:CE54"/>
    <mergeCell ref="BB50:BJ50"/>
    <mergeCell ref="BK50:BS50"/>
    <mergeCell ref="BT50:BY50"/>
    <mergeCell ref="BZ50:CE50"/>
    <mergeCell ref="A51:P51"/>
    <mergeCell ref="Q51:T51"/>
    <mergeCell ref="U51:AB51"/>
    <mergeCell ref="AC51:AH51"/>
    <mergeCell ref="AI51:AQ51"/>
    <mergeCell ref="AR51:BA51"/>
    <mergeCell ref="A50:P50"/>
    <mergeCell ref="Q50:T50"/>
    <mergeCell ref="U50:AB50"/>
    <mergeCell ref="AC50:AH50"/>
    <mergeCell ref="AI50:AQ50"/>
    <mergeCell ref="AR50:BA50"/>
    <mergeCell ref="BB51:BJ51"/>
    <mergeCell ref="BK51:BS51"/>
    <mergeCell ref="BT51:BY51"/>
  </mergeCells>
  <pageMargins left="0.39370078740157483" right="0.39370078740157483" top="0.59055118110236227" bottom="0.59055118110236227" header="0.51181102362204722" footer="0.51181102362204722"/>
  <pageSetup paperSize="9" scale="5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4"/>
  <sheetViews>
    <sheetView showGridLines="0" topLeftCell="A4" workbookViewId="0">
      <selection activeCell="AW13" sqref="AW13:BD13"/>
    </sheetView>
  </sheetViews>
  <sheetFormatPr defaultColWidth="1.5703125" defaultRowHeight="12.75" x14ac:dyDescent="0.2"/>
  <cols>
    <col min="1" max="24" width="1.5703125" style="63" customWidth="1"/>
    <col min="25" max="96" width="1.28515625" style="63" customWidth="1"/>
    <col min="97" max="256" width="1.5703125" style="63"/>
    <col min="257" max="280" width="1.5703125" style="63" customWidth="1"/>
    <col min="281" max="352" width="1.28515625" style="63" customWidth="1"/>
    <col min="353" max="512" width="1.5703125" style="63"/>
    <col min="513" max="536" width="1.5703125" style="63" customWidth="1"/>
    <col min="537" max="608" width="1.28515625" style="63" customWidth="1"/>
    <col min="609" max="768" width="1.5703125" style="63"/>
    <col min="769" max="792" width="1.5703125" style="63" customWidth="1"/>
    <col min="793" max="864" width="1.28515625" style="63" customWidth="1"/>
    <col min="865" max="1024" width="1.5703125" style="63"/>
    <col min="1025" max="1048" width="1.5703125" style="63" customWidth="1"/>
    <col min="1049" max="1120" width="1.28515625" style="63" customWidth="1"/>
    <col min="1121" max="1280" width="1.5703125" style="63"/>
    <col min="1281" max="1304" width="1.5703125" style="63" customWidth="1"/>
    <col min="1305" max="1376" width="1.28515625" style="63" customWidth="1"/>
    <col min="1377" max="1536" width="1.5703125" style="63"/>
    <col min="1537" max="1560" width="1.5703125" style="63" customWidth="1"/>
    <col min="1561" max="1632" width="1.28515625" style="63" customWidth="1"/>
    <col min="1633" max="1792" width="1.5703125" style="63"/>
    <col min="1793" max="1816" width="1.5703125" style="63" customWidth="1"/>
    <col min="1817" max="1888" width="1.28515625" style="63" customWidth="1"/>
    <col min="1889" max="2048" width="1.5703125" style="63"/>
    <col min="2049" max="2072" width="1.5703125" style="63" customWidth="1"/>
    <col min="2073" max="2144" width="1.28515625" style="63" customWidth="1"/>
    <col min="2145" max="2304" width="1.5703125" style="63"/>
    <col min="2305" max="2328" width="1.5703125" style="63" customWidth="1"/>
    <col min="2329" max="2400" width="1.28515625" style="63" customWidth="1"/>
    <col min="2401" max="2560" width="1.5703125" style="63"/>
    <col min="2561" max="2584" width="1.5703125" style="63" customWidth="1"/>
    <col min="2585" max="2656" width="1.28515625" style="63" customWidth="1"/>
    <col min="2657" max="2816" width="1.5703125" style="63"/>
    <col min="2817" max="2840" width="1.5703125" style="63" customWidth="1"/>
    <col min="2841" max="2912" width="1.28515625" style="63" customWidth="1"/>
    <col min="2913" max="3072" width="1.5703125" style="63"/>
    <col min="3073" max="3096" width="1.5703125" style="63" customWidth="1"/>
    <col min="3097" max="3168" width="1.28515625" style="63" customWidth="1"/>
    <col min="3169" max="3328" width="1.5703125" style="63"/>
    <col min="3329" max="3352" width="1.5703125" style="63" customWidth="1"/>
    <col min="3353" max="3424" width="1.28515625" style="63" customWidth="1"/>
    <col min="3425" max="3584" width="1.5703125" style="63"/>
    <col min="3585" max="3608" width="1.5703125" style="63" customWidth="1"/>
    <col min="3609" max="3680" width="1.28515625" style="63" customWidth="1"/>
    <col min="3681" max="3840" width="1.5703125" style="63"/>
    <col min="3841" max="3864" width="1.5703125" style="63" customWidth="1"/>
    <col min="3865" max="3936" width="1.28515625" style="63" customWidth="1"/>
    <col min="3937" max="4096" width="1.5703125" style="63"/>
    <col min="4097" max="4120" width="1.5703125" style="63" customWidth="1"/>
    <col min="4121" max="4192" width="1.28515625" style="63" customWidth="1"/>
    <col min="4193" max="4352" width="1.5703125" style="63"/>
    <col min="4353" max="4376" width="1.5703125" style="63" customWidth="1"/>
    <col min="4377" max="4448" width="1.28515625" style="63" customWidth="1"/>
    <col min="4449" max="4608" width="1.5703125" style="63"/>
    <col min="4609" max="4632" width="1.5703125" style="63" customWidth="1"/>
    <col min="4633" max="4704" width="1.28515625" style="63" customWidth="1"/>
    <col min="4705" max="4864" width="1.5703125" style="63"/>
    <col min="4865" max="4888" width="1.5703125" style="63" customWidth="1"/>
    <col min="4889" max="4960" width="1.28515625" style="63" customWidth="1"/>
    <col min="4961" max="5120" width="1.5703125" style="63"/>
    <col min="5121" max="5144" width="1.5703125" style="63" customWidth="1"/>
    <col min="5145" max="5216" width="1.28515625" style="63" customWidth="1"/>
    <col min="5217" max="5376" width="1.5703125" style="63"/>
    <col min="5377" max="5400" width="1.5703125" style="63" customWidth="1"/>
    <col min="5401" max="5472" width="1.28515625" style="63" customWidth="1"/>
    <col min="5473" max="5632" width="1.5703125" style="63"/>
    <col min="5633" max="5656" width="1.5703125" style="63" customWidth="1"/>
    <col min="5657" max="5728" width="1.28515625" style="63" customWidth="1"/>
    <col min="5729" max="5888" width="1.5703125" style="63"/>
    <col min="5889" max="5912" width="1.5703125" style="63" customWidth="1"/>
    <col min="5913" max="5984" width="1.28515625" style="63" customWidth="1"/>
    <col min="5985" max="6144" width="1.5703125" style="63"/>
    <col min="6145" max="6168" width="1.5703125" style="63" customWidth="1"/>
    <col min="6169" max="6240" width="1.28515625" style="63" customWidth="1"/>
    <col min="6241" max="6400" width="1.5703125" style="63"/>
    <col min="6401" max="6424" width="1.5703125" style="63" customWidth="1"/>
    <col min="6425" max="6496" width="1.28515625" style="63" customWidth="1"/>
    <col min="6497" max="6656" width="1.5703125" style="63"/>
    <col min="6657" max="6680" width="1.5703125" style="63" customWidth="1"/>
    <col min="6681" max="6752" width="1.28515625" style="63" customWidth="1"/>
    <col min="6753" max="6912" width="1.5703125" style="63"/>
    <col min="6913" max="6936" width="1.5703125" style="63" customWidth="1"/>
    <col min="6937" max="7008" width="1.28515625" style="63" customWidth="1"/>
    <col min="7009" max="7168" width="1.5703125" style="63"/>
    <col min="7169" max="7192" width="1.5703125" style="63" customWidth="1"/>
    <col min="7193" max="7264" width="1.28515625" style="63" customWidth="1"/>
    <col min="7265" max="7424" width="1.5703125" style="63"/>
    <col min="7425" max="7448" width="1.5703125" style="63" customWidth="1"/>
    <col min="7449" max="7520" width="1.28515625" style="63" customWidth="1"/>
    <col min="7521" max="7680" width="1.5703125" style="63"/>
    <col min="7681" max="7704" width="1.5703125" style="63" customWidth="1"/>
    <col min="7705" max="7776" width="1.28515625" style="63" customWidth="1"/>
    <col min="7777" max="7936" width="1.5703125" style="63"/>
    <col min="7937" max="7960" width="1.5703125" style="63" customWidth="1"/>
    <col min="7961" max="8032" width="1.28515625" style="63" customWidth="1"/>
    <col min="8033" max="8192" width="1.5703125" style="63"/>
    <col min="8193" max="8216" width="1.5703125" style="63" customWidth="1"/>
    <col min="8217" max="8288" width="1.28515625" style="63" customWidth="1"/>
    <col min="8289" max="8448" width="1.5703125" style="63"/>
    <col min="8449" max="8472" width="1.5703125" style="63" customWidth="1"/>
    <col min="8473" max="8544" width="1.28515625" style="63" customWidth="1"/>
    <col min="8545" max="8704" width="1.5703125" style="63"/>
    <col min="8705" max="8728" width="1.5703125" style="63" customWidth="1"/>
    <col min="8729" max="8800" width="1.28515625" style="63" customWidth="1"/>
    <col min="8801" max="8960" width="1.5703125" style="63"/>
    <col min="8961" max="8984" width="1.5703125" style="63" customWidth="1"/>
    <col min="8985" max="9056" width="1.28515625" style="63" customWidth="1"/>
    <col min="9057" max="9216" width="1.5703125" style="63"/>
    <col min="9217" max="9240" width="1.5703125" style="63" customWidth="1"/>
    <col min="9241" max="9312" width="1.28515625" style="63" customWidth="1"/>
    <col min="9313" max="9472" width="1.5703125" style="63"/>
    <col min="9473" max="9496" width="1.5703125" style="63" customWidth="1"/>
    <col min="9497" max="9568" width="1.28515625" style="63" customWidth="1"/>
    <col min="9569" max="9728" width="1.5703125" style="63"/>
    <col min="9729" max="9752" width="1.5703125" style="63" customWidth="1"/>
    <col min="9753" max="9824" width="1.28515625" style="63" customWidth="1"/>
    <col min="9825" max="9984" width="1.5703125" style="63"/>
    <col min="9985" max="10008" width="1.5703125" style="63" customWidth="1"/>
    <col min="10009" max="10080" width="1.28515625" style="63" customWidth="1"/>
    <col min="10081" max="10240" width="1.5703125" style="63"/>
    <col min="10241" max="10264" width="1.5703125" style="63" customWidth="1"/>
    <col min="10265" max="10336" width="1.28515625" style="63" customWidth="1"/>
    <col min="10337" max="10496" width="1.5703125" style="63"/>
    <col min="10497" max="10520" width="1.5703125" style="63" customWidth="1"/>
    <col min="10521" max="10592" width="1.28515625" style="63" customWidth="1"/>
    <col min="10593" max="10752" width="1.5703125" style="63"/>
    <col min="10753" max="10776" width="1.5703125" style="63" customWidth="1"/>
    <col min="10777" max="10848" width="1.28515625" style="63" customWidth="1"/>
    <col min="10849" max="11008" width="1.5703125" style="63"/>
    <col min="11009" max="11032" width="1.5703125" style="63" customWidth="1"/>
    <col min="11033" max="11104" width="1.28515625" style="63" customWidth="1"/>
    <col min="11105" max="11264" width="1.5703125" style="63"/>
    <col min="11265" max="11288" width="1.5703125" style="63" customWidth="1"/>
    <col min="11289" max="11360" width="1.28515625" style="63" customWidth="1"/>
    <col min="11361" max="11520" width="1.5703125" style="63"/>
    <col min="11521" max="11544" width="1.5703125" style="63" customWidth="1"/>
    <col min="11545" max="11616" width="1.28515625" style="63" customWidth="1"/>
    <col min="11617" max="11776" width="1.5703125" style="63"/>
    <col min="11777" max="11800" width="1.5703125" style="63" customWidth="1"/>
    <col min="11801" max="11872" width="1.28515625" style="63" customWidth="1"/>
    <col min="11873" max="12032" width="1.5703125" style="63"/>
    <col min="12033" max="12056" width="1.5703125" style="63" customWidth="1"/>
    <col min="12057" max="12128" width="1.28515625" style="63" customWidth="1"/>
    <col min="12129" max="12288" width="1.5703125" style="63"/>
    <col min="12289" max="12312" width="1.5703125" style="63" customWidth="1"/>
    <col min="12313" max="12384" width="1.28515625" style="63" customWidth="1"/>
    <col min="12385" max="12544" width="1.5703125" style="63"/>
    <col min="12545" max="12568" width="1.5703125" style="63" customWidth="1"/>
    <col min="12569" max="12640" width="1.28515625" style="63" customWidth="1"/>
    <col min="12641" max="12800" width="1.5703125" style="63"/>
    <col min="12801" max="12824" width="1.5703125" style="63" customWidth="1"/>
    <col min="12825" max="12896" width="1.28515625" style="63" customWidth="1"/>
    <col min="12897" max="13056" width="1.5703125" style="63"/>
    <col min="13057" max="13080" width="1.5703125" style="63" customWidth="1"/>
    <col min="13081" max="13152" width="1.28515625" style="63" customWidth="1"/>
    <col min="13153" max="13312" width="1.5703125" style="63"/>
    <col min="13313" max="13336" width="1.5703125" style="63" customWidth="1"/>
    <col min="13337" max="13408" width="1.28515625" style="63" customWidth="1"/>
    <col min="13409" max="13568" width="1.5703125" style="63"/>
    <col min="13569" max="13592" width="1.5703125" style="63" customWidth="1"/>
    <col min="13593" max="13664" width="1.28515625" style="63" customWidth="1"/>
    <col min="13665" max="13824" width="1.5703125" style="63"/>
    <col min="13825" max="13848" width="1.5703125" style="63" customWidth="1"/>
    <col min="13849" max="13920" width="1.28515625" style="63" customWidth="1"/>
    <col min="13921" max="14080" width="1.5703125" style="63"/>
    <col min="14081" max="14104" width="1.5703125" style="63" customWidth="1"/>
    <col min="14105" max="14176" width="1.28515625" style="63" customWidth="1"/>
    <col min="14177" max="14336" width="1.5703125" style="63"/>
    <col min="14337" max="14360" width="1.5703125" style="63" customWidth="1"/>
    <col min="14361" max="14432" width="1.28515625" style="63" customWidth="1"/>
    <col min="14433" max="14592" width="1.5703125" style="63"/>
    <col min="14593" max="14616" width="1.5703125" style="63" customWidth="1"/>
    <col min="14617" max="14688" width="1.28515625" style="63" customWidth="1"/>
    <col min="14689" max="14848" width="1.5703125" style="63"/>
    <col min="14849" max="14872" width="1.5703125" style="63" customWidth="1"/>
    <col min="14873" max="14944" width="1.28515625" style="63" customWidth="1"/>
    <col min="14945" max="15104" width="1.5703125" style="63"/>
    <col min="15105" max="15128" width="1.5703125" style="63" customWidth="1"/>
    <col min="15129" max="15200" width="1.28515625" style="63" customWidth="1"/>
    <col min="15201" max="15360" width="1.5703125" style="63"/>
    <col min="15361" max="15384" width="1.5703125" style="63" customWidth="1"/>
    <col min="15385" max="15456" width="1.28515625" style="63" customWidth="1"/>
    <col min="15457" max="15616" width="1.5703125" style="63"/>
    <col min="15617" max="15640" width="1.5703125" style="63" customWidth="1"/>
    <col min="15641" max="15712" width="1.28515625" style="63" customWidth="1"/>
    <col min="15713" max="15872" width="1.5703125" style="63"/>
    <col min="15873" max="15896" width="1.5703125" style="63" customWidth="1"/>
    <col min="15897" max="15968" width="1.28515625" style="63" customWidth="1"/>
    <col min="15969" max="16128" width="1.5703125" style="63"/>
    <col min="16129" max="16152" width="1.5703125" style="63" customWidth="1"/>
    <col min="16153" max="16224" width="1.28515625" style="63" customWidth="1"/>
    <col min="16225" max="16384" width="1.5703125" style="63"/>
  </cols>
  <sheetData>
    <row r="1" spans="1:96" s="47" customFormat="1" ht="15" customHeight="1" x14ac:dyDescent="0.25">
      <c r="B1" s="127" t="s">
        <v>297</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row>
    <row r="2" spans="1:96" s="47" customFormat="1" ht="15" x14ac:dyDescent="0.25">
      <c r="AI2" s="207" t="s">
        <v>183</v>
      </c>
      <c r="AJ2" s="207"/>
      <c r="AK2" s="208"/>
      <c r="AL2" s="208"/>
      <c r="AM2" s="208"/>
      <c r="AN2" s="208"/>
      <c r="AO2" s="208"/>
      <c r="AP2" s="208"/>
      <c r="AQ2" s="208"/>
      <c r="AR2" s="208"/>
      <c r="AS2" s="208"/>
      <c r="AT2" s="208"/>
      <c r="AU2" s="208"/>
      <c r="AV2" s="208"/>
      <c r="AW2" s="208"/>
      <c r="AX2" s="153" t="s">
        <v>184</v>
      </c>
      <c r="AY2" s="153"/>
      <c r="AZ2" s="209"/>
      <c r="BA2" s="209"/>
      <c r="BB2" s="209"/>
      <c r="BC2" s="54" t="s">
        <v>132</v>
      </c>
    </row>
    <row r="3" spans="1:96" s="47" customFormat="1" ht="12.75" customHeight="1" x14ac:dyDescent="0.25"/>
    <row r="4" spans="1:96" s="57" customFormat="1" ht="27.75" customHeight="1" x14ac:dyDescent="0.2">
      <c r="A4" s="219" t="s">
        <v>48</v>
      </c>
      <c r="B4" s="220"/>
      <c r="C4" s="220"/>
      <c r="D4" s="220"/>
      <c r="E4" s="220"/>
      <c r="F4" s="220"/>
      <c r="G4" s="220"/>
      <c r="H4" s="220"/>
      <c r="I4" s="220"/>
      <c r="J4" s="220"/>
      <c r="K4" s="220"/>
      <c r="L4" s="221"/>
      <c r="M4" s="219" t="s">
        <v>298</v>
      </c>
      <c r="N4" s="220"/>
      <c r="O4" s="220"/>
      <c r="P4" s="220"/>
      <c r="Q4" s="220"/>
      <c r="R4" s="219" t="s">
        <v>299</v>
      </c>
      <c r="S4" s="220"/>
      <c r="T4" s="220"/>
      <c r="U4" s="220"/>
      <c r="V4" s="220"/>
      <c r="W4" s="220"/>
      <c r="X4" s="220"/>
      <c r="Y4" s="230" t="s">
        <v>300</v>
      </c>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2"/>
    </row>
    <row r="5" spans="1:96" s="57" customFormat="1" ht="15" customHeight="1" x14ac:dyDescent="0.2">
      <c r="A5" s="222"/>
      <c r="B5" s="223"/>
      <c r="C5" s="223"/>
      <c r="D5" s="223"/>
      <c r="E5" s="223"/>
      <c r="F5" s="223"/>
      <c r="G5" s="223"/>
      <c r="H5" s="223"/>
      <c r="I5" s="223"/>
      <c r="J5" s="223"/>
      <c r="K5" s="223"/>
      <c r="L5" s="224"/>
      <c r="M5" s="222"/>
      <c r="N5" s="223"/>
      <c r="O5" s="223"/>
      <c r="P5" s="223"/>
      <c r="Q5" s="223"/>
      <c r="R5" s="222"/>
      <c r="S5" s="223"/>
      <c r="T5" s="223"/>
      <c r="U5" s="223"/>
      <c r="V5" s="223"/>
      <c r="W5" s="223"/>
      <c r="X5" s="223"/>
      <c r="Y5" s="219" t="s">
        <v>301</v>
      </c>
      <c r="Z5" s="220"/>
      <c r="AA5" s="220"/>
      <c r="AB5" s="220"/>
      <c r="AC5" s="220"/>
      <c r="AD5" s="220"/>
      <c r="AE5" s="220"/>
      <c r="AF5" s="220"/>
      <c r="AG5" s="220"/>
      <c r="AH5" s="220"/>
      <c r="AI5" s="220"/>
      <c r="AJ5" s="220"/>
      <c r="AK5" s="220"/>
      <c r="AL5" s="220"/>
      <c r="AM5" s="220"/>
      <c r="AN5" s="220"/>
      <c r="AO5" s="220"/>
      <c r="AP5" s="220"/>
      <c r="AQ5" s="220"/>
      <c r="AR5" s="220"/>
      <c r="AS5" s="220"/>
      <c r="AT5" s="220"/>
      <c r="AU5" s="220"/>
      <c r="AV5" s="221"/>
      <c r="AW5" s="230" t="s">
        <v>17</v>
      </c>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2"/>
    </row>
    <row r="6" spans="1:96" s="57" customFormat="1" ht="81.75" customHeight="1" x14ac:dyDescent="0.2">
      <c r="A6" s="222"/>
      <c r="B6" s="223"/>
      <c r="C6" s="223"/>
      <c r="D6" s="223"/>
      <c r="E6" s="223"/>
      <c r="F6" s="223"/>
      <c r="G6" s="223"/>
      <c r="H6" s="223"/>
      <c r="I6" s="223"/>
      <c r="J6" s="223"/>
      <c r="K6" s="223"/>
      <c r="L6" s="224"/>
      <c r="M6" s="222"/>
      <c r="N6" s="223"/>
      <c r="O6" s="223"/>
      <c r="P6" s="223"/>
      <c r="Q6" s="223"/>
      <c r="R6" s="222"/>
      <c r="S6" s="223"/>
      <c r="T6" s="223"/>
      <c r="U6" s="223"/>
      <c r="V6" s="223"/>
      <c r="W6" s="223"/>
      <c r="X6" s="223"/>
      <c r="Y6" s="225"/>
      <c r="Z6" s="226"/>
      <c r="AA6" s="226"/>
      <c r="AB6" s="226"/>
      <c r="AC6" s="226"/>
      <c r="AD6" s="226"/>
      <c r="AE6" s="226"/>
      <c r="AF6" s="226"/>
      <c r="AG6" s="226"/>
      <c r="AH6" s="226"/>
      <c r="AI6" s="226"/>
      <c r="AJ6" s="226"/>
      <c r="AK6" s="226"/>
      <c r="AL6" s="226"/>
      <c r="AM6" s="226"/>
      <c r="AN6" s="226"/>
      <c r="AO6" s="226"/>
      <c r="AP6" s="226"/>
      <c r="AQ6" s="226"/>
      <c r="AR6" s="226"/>
      <c r="AS6" s="226"/>
      <c r="AT6" s="226"/>
      <c r="AU6" s="226"/>
      <c r="AV6" s="227"/>
      <c r="AW6" s="230" t="s">
        <v>302</v>
      </c>
      <c r="AX6" s="231"/>
      <c r="AY6" s="231"/>
      <c r="AZ6" s="231"/>
      <c r="BA6" s="231"/>
      <c r="BB6" s="231"/>
      <c r="BC6" s="231"/>
      <c r="BD6" s="231"/>
      <c r="BE6" s="231"/>
      <c r="BF6" s="231"/>
      <c r="BG6" s="231"/>
      <c r="BH6" s="231"/>
      <c r="BI6" s="231"/>
      <c r="BJ6" s="231"/>
      <c r="BK6" s="231"/>
      <c r="BL6" s="231"/>
      <c r="BM6" s="231"/>
      <c r="BN6" s="231"/>
      <c r="BO6" s="231"/>
      <c r="BP6" s="231"/>
      <c r="BQ6" s="231"/>
      <c r="BR6" s="231"/>
      <c r="BS6" s="231"/>
      <c r="BT6" s="232"/>
      <c r="BU6" s="230" t="s">
        <v>303</v>
      </c>
      <c r="BV6" s="231"/>
      <c r="BW6" s="231"/>
      <c r="BX6" s="231"/>
      <c r="BY6" s="231"/>
      <c r="BZ6" s="231"/>
      <c r="CA6" s="231"/>
      <c r="CB6" s="231"/>
      <c r="CC6" s="231"/>
      <c r="CD6" s="231"/>
      <c r="CE6" s="231"/>
      <c r="CF6" s="231"/>
      <c r="CG6" s="231"/>
      <c r="CH6" s="231"/>
      <c r="CI6" s="231"/>
      <c r="CJ6" s="231"/>
      <c r="CK6" s="231"/>
      <c r="CL6" s="231"/>
      <c r="CM6" s="231"/>
      <c r="CN6" s="231"/>
      <c r="CO6" s="231"/>
      <c r="CP6" s="231"/>
      <c r="CQ6" s="231"/>
      <c r="CR6" s="232"/>
    </row>
    <row r="7" spans="1:96" s="57" customFormat="1" x14ac:dyDescent="0.2">
      <c r="A7" s="222"/>
      <c r="B7" s="223"/>
      <c r="C7" s="223"/>
      <c r="D7" s="223"/>
      <c r="E7" s="223"/>
      <c r="F7" s="223"/>
      <c r="G7" s="223"/>
      <c r="H7" s="223"/>
      <c r="I7" s="223"/>
      <c r="J7" s="223"/>
      <c r="K7" s="223"/>
      <c r="L7" s="224"/>
      <c r="M7" s="222"/>
      <c r="N7" s="223"/>
      <c r="O7" s="223"/>
      <c r="P7" s="223"/>
      <c r="Q7" s="223"/>
      <c r="R7" s="222"/>
      <c r="S7" s="223"/>
      <c r="T7" s="223"/>
      <c r="U7" s="223"/>
      <c r="V7" s="223"/>
      <c r="W7" s="223"/>
      <c r="X7" s="223"/>
      <c r="Y7" s="250" t="s">
        <v>134</v>
      </c>
      <c r="Z7" s="251"/>
      <c r="AA7" s="251"/>
      <c r="AB7" s="251"/>
      <c r="AC7" s="247" t="s">
        <v>395</v>
      </c>
      <c r="AD7" s="247"/>
      <c r="AE7" s="248" t="s">
        <v>132</v>
      </c>
      <c r="AF7" s="249"/>
      <c r="AG7" s="250" t="s">
        <v>134</v>
      </c>
      <c r="AH7" s="251"/>
      <c r="AI7" s="251"/>
      <c r="AJ7" s="251"/>
      <c r="AK7" s="247" t="s">
        <v>396</v>
      </c>
      <c r="AL7" s="247"/>
      <c r="AM7" s="248" t="s">
        <v>132</v>
      </c>
      <c r="AN7" s="248"/>
      <c r="AO7" s="250" t="s">
        <v>134</v>
      </c>
      <c r="AP7" s="251"/>
      <c r="AQ7" s="251"/>
      <c r="AR7" s="251"/>
      <c r="AS7" s="247" t="s">
        <v>397</v>
      </c>
      <c r="AT7" s="247"/>
      <c r="AU7" s="248" t="s">
        <v>132</v>
      </c>
      <c r="AV7" s="249"/>
      <c r="AW7" s="250" t="s">
        <v>134</v>
      </c>
      <c r="AX7" s="251"/>
      <c r="AY7" s="251"/>
      <c r="AZ7" s="251"/>
      <c r="BA7" s="247" t="s">
        <v>395</v>
      </c>
      <c r="BB7" s="247"/>
      <c r="BC7" s="248" t="s">
        <v>132</v>
      </c>
      <c r="BD7" s="249"/>
      <c r="BE7" s="250" t="s">
        <v>134</v>
      </c>
      <c r="BF7" s="251"/>
      <c r="BG7" s="251"/>
      <c r="BH7" s="251"/>
      <c r="BI7" s="247" t="s">
        <v>396</v>
      </c>
      <c r="BJ7" s="247"/>
      <c r="BK7" s="248" t="s">
        <v>132</v>
      </c>
      <c r="BL7" s="249"/>
      <c r="BM7" s="250" t="s">
        <v>134</v>
      </c>
      <c r="BN7" s="251"/>
      <c r="BO7" s="251"/>
      <c r="BP7" s="251"/>
      <c r="BQ7" s="247" t="s">
        <v>397</v>
      </c>
      <c r="BR7" s="247"/>
      <c r="BS7" s="248" t="s">
        <v>132</v>
      </c>
      <c r="BT7" s="249"/>
      <c r="BU7" s="250" t="s">
        <v>134</v>
      </c>
      <c r="BV7" s="251"/>
      <c r="BW7" s="251"/>
      <c r="BX7" s="251"/>
      <c r="BY7" s="247"/>
      <c r="BZ7" s="247"/>
      <c r="CA7" s="248" t="s">
        <v>132</v>
      </c>
      <c r="CB7" s="248"/>
      <c r="CC7" s="250" t="s">
        <v>134</v>
      </c>
      <c r="CD7" s="251"/>
      <c r="CE7" s="251"/>
      <c r="CF7" s="251"/>
      <c r="CG7" s="247"/>
      <c r="CH7" s="247"/>
      <c r="CI7" s="248" t="s">
        <v>132</v>
      </c>
      <c r="CJ7" s="249"/>
      <c r="CK7" s="250" t="s">
        <v>134</v>
      </c>
      <c r="CL7" s="251"/>
      <c r="CM7" s="251"/>
      <c r="CN7" s="251"/>
      <c r="CO7" s="247"/>
      <c r="CP7" s="247"/>
      <c r="CQ7" s="248" t="s">
        <v>132</v>
      </c>
      <c r="CR7" s="249"/>
    </row>
    <row r="8" spans="1:96" s="57" customFormat="1" ht="41.25" customHeight="1" x14ac:dyDescent="0.2">
      <c r="A8" s="225"/>
      <c r="B8" s="226"/>
      <c r="C8" s="226"/>
      <c r="D8" s="226"/>
      <c r="E8" s="226"/>
      <c r="F8" s="226"/>
      <c r="G8" s="226"/>
      <c r="H8" s="226"/>
      <c r="I8" s="226"/>
      <c r="J8" s="226"/>
      <c r="K8" s="226"/>
      <c r="L8" s="227"/>
      <c r="M8" s="225"/>
      <c r="N8" s="226"/>
      <c r="O8" s="226"/>
      <c r="P8" s="226"/>
      <c r="Q8" s="226"/>
      <c r="R8" s="225"/>
      <c r="S8" s="226"/>
      <c r="T8" s="226"/>
      <c r="U8" s="226"/>
      <c r="V8" s="226"/>
      <c r="W8" s="226"/>
      <c r="X8" s="226"/>
      <c r="Y8" s="244" t="s">
        <v>304</v>
      </c>
      <c r="Z8" s="245"/>
      <c r="AA8" s="245"/>
      <c r="AB8" s="245"/>
      <c r="AC8" s="245"/>
      <c r="AD8" s="245"/>
      <c r="AE8" s="245"/>
      <c r="AF8" s="246"/>
      <c r="AG8" s="244" t="s">
        <v>305</v>
      </c>
      <c r="AH8" s="245"/>
      <c r="AI8" s="245"/>
      <c r="AJ8" s="245"/>
      <c r="AK8" s="245"/>
      <c r="AL8" s="245"/>
      <c r="AM8" s="245"/>
      <c r="AN8" s="245"/>
      <c r="AO8" s="244" t="s">
        <v>306</v>
      </c>
      <c r="AP8" s="245"/>
      <c r="AQ8" s="245"/>
      <c r="AR8" s="245"/>
      <c r="AS8" s="245"/>
      <c r="AT8" s="245"/>
      <c r="AU8" s="245"/>
      <c r="AV8" s="246"/>
      <c r="AW8" s="244" t="s">
        <v>304</v>
      </c>
      <c r="AX8" s="245"/>
      <c r="AY8" s="245"/>
      <c r="AZ8" s="245"/>
      <c r="BA8" s="245"/>
      <c r="BB8" s="245"/>
      <c r="BC8" s="245"/>
      <c r="BD8" s="246"/>
      <c r="BE8" s="244" t="s">
        <v>305</v>
      </c>
      <c r="BF8" s="245"/>
      <c r="BG8" s="245"/>
      <c r="BH8" s="245"/>
      <c r="BI8" s="245"/>
      <c r="BJ8" s="245"/>
      <c r="BK8" s="245"/>
      <c r="BL8" s="246"/>
      <c r="BM8" s="244" t="s">
        <v>306</v>
      </c>
      <c r="BN8" s="245"/>
      <c r="BO8" s="245"/>
      <c r="BP8" s="245"/>
      <c r="BQ8" s="245"/>
      <c r="BR8" s="245"/>
      <c r="BS8" s="245"/>
      <c r="BT8" s="246"/>
      <c r="BU8" s="244" t="s">
        <v>304</v>
      </c>
      <c r="BV8" s="245"/>
      <c r="BW8" s="245"/>
      <c r="BX8" s="245"/>
      <c r="BY8" s="245"/>
      <c r="BZ8" s="245"/>
      <c r="CA8" s="245"/>
      <c r="CB8" s="245"/>
      <c r="CC8" s="244" t="s">
        <v>305</v>
      </c>
      <c r="CD8" s="245"/>
      <c r="CE8" s="245"/>
      <c r="CF8" s="245"/>
      <c r="CG8" s="245"/>
      <c r="CH8" s="245"/>
      <c r="CI8" s="245"/>
      <c r="CJ8" s="246"/>
      <c r="CK8" s="244" t="s">
        <v>306</v>
      </c>
      <c r="CL8" s="245"/>
      <c r="CM8" s="245"/>
      <c r="CN8" s="245"/>
      <c r="CO8" s="245"/>
      <c r="CP8" s="245"/>
      <c r="CQ8" s="245"/>
      <c r="CR8" s="246"/>
    </row>
    <row r="9" spans="1:96" s="57" customFormat="1" x14ac:dyDescent="0.2">
      <c r="A9" s="203">
        <v>1</v>
      </c>
      <c r="B9" s="204"/>
      <c r="C9" s="204"/>
      <c r="D9" s="204"/>
      <c r="E9" s="204"/>
      <c r="F9" s="204"/>
      <c r="G9" s="204"/>
      <c r="H9" s="204"/>
      <c r="I9" s="204"/>
      <c r="J9" s="204"/>
      <c r="K9" s="204"/>
      <c r="L9" s="205"/>
      <c r="M9" s="203">
        <v>2</v>
      </c>
      <c r="N9" s="204"/>
      <c r="O9" s="204"/>
      <c r="P9" s="204"/>
      <c r="Q9" s="204"/>
      <c r="R9" s="203">
        <v>3</v>
      </c>
      <c r="S9" s="204"/>
      <c r="T9" s="204"/>
      <c r="U9" s="204"/>
      <c r="V9" s="204"/>
      <c r="W9" s="204"/>
      <c r="X9" s="204"/>
      <c r="Y9" s="203">
        <v>4</v>
      </c>
      <c r="Z9" s="204"/>
      <c r="AA9" s="204"/>
      <c r="AB9" s="204"/>
      <c r="AC9" s="204"/>
      <c r="AD9" s="204"/>
      <c r="AE9" s="204"/>
      <c r="AF9" s="205"/>
      <c r="AG9" s="203">
        <v>5</v>
      </c>
      <c r="AH9" s="204"/>
      <c r="AI9" s="204"/>
      <c r="AJ9" s="204"/>
      <c r="AK9" s="204"/>
      <c r="AL9" s="204"/>
      <c r="AM9" s="204"/>
      <c r="AN9" s="204"/>
      <c r="AO9" s="203">
        <v>6</v>
      </c>
      <c r="AP9" s="204"/>
      <c r="AQ9" s="204"/>
      <c r="AR9" s="204"/>
      <c r="AS9" s="204"/>
      <c r="AT9" s="204"/>
      <c r="AU9" s="204"/>
      <c r="AV9" s="205"/>
      <c r="AW9" s="203">
        <v>7</v>
      </c>
      <c r="AX9" s="204"/>
      <c r="AY9" s="204"/>
      <c r="AZ9" s="204"/>
      <c r="BA9" s="204"/>
      <c r="BB9" s="204"/>
      <c r="BC9" s="204"/>
      <c r="BD9" s="205"/>
      <c r="BE9" s="203">
        <v>8</v>
      </c>
      <c r="BF9" s="204"/>
      <c r="BG9" s="204"/>
      <c r="BH9" s="204"/>
      <c r="BI9" s="204"/>
      <c r="BJ9" s="204"/>
      <c r="BK9" s="204"/>
      <c r="BL9" s="205"/>
      <c r="BM9" s="203">
        <v>9</v>
      </c>
      <c r="BN9" s="204"/>
      <c r="BO9" s="204"/>
      <c r="BP9" s="204"/>
      <c r="BQ9" s="204"/>
      <c r="BR9" s="204"/>
      <c r="BS9" s="204"/>
      <c r="BT9" s="205"/>
      <c r="BU9" s="203">
        <v>10</v>
      </c>
      <c r="BV9" s="204"/>
      <c r="BW9" s="204"/>
      <c r="BX9" s="204"/>
      <c r="BY9" s="204"/>
      <c r="BZ9" s="204"/>
      <c r="CA9" s="204"/>
      <c r="CB9" s="204"/>
      <c r="CC9" s="203">
        <v>11</v>
      </c>
      <c r="CD9" s="204"/>
      <c r="CE9" s="204"/>
      <c r="CF9" s="204"/>
      <c r="CG9" s="204"/>
      <c r="CH9" s="204"/>
      <c r="CI9" s="204"/>
      <c r="CJ9" s="205"/>
      <c r="CK9" s="203">
        <v>12</v>
      </c>
      <c r="CL9" s="204"/>
      <c r="CM9" s="204"/>
      <c r="CN9" s="204"/>
      <c r="CO9" s="204"/>
      <c r="CP9" s="204"/>
      <c r="CQ9" s="204"/>
      <c r="CR9" s="205"/>
    </row>
    <row r="10" spans="1:96" s="57" customFormat="1" ht="45" customHeight="1" x14ac:dyDescent="0.2">
      <c r="A10" s="236" t="s">
        <v>307</v>
      </c>
      <c r="B10" s="237"/>
      <c r="C10" s="237"/>
      <c r="D10" s="237"/>
      <c r="E10" s="237"/>
      <c r="F10" s="237"/>
      <c r="G10" s="237"/>
      <c r="H10" s="237"/>
      <c r="I10" s="237"/>
      <c r="J10" s="237"/>
      <c r="K10" s="237"/>
      <c r="L10" s="238"/>
      <c r="M10" s="239" t="s">
        <v>308</v>
      </c>
      <c r="N10" s="240"/>
      <c r="O10" s="240"/>
      <c r="P10" s="240"/>
      <c r="Q10" s="240"/>
      <c r="R10" s="239" t="s">
        <v>195</v>
      </c>
      <c r="S10" s="240"/>
      <c r="T10" s="240"/>
      <c r="U10" s="240"/>
      <c r="V10" s="240"/>
      <c r="W10" s="240"/>
      <c r="X10" s="240"/>
      <c r="Y10" s="241">
        <v>1449188.01</v>
      </c>
      <c r="Z10" s="242"/>
      <c r="AA10" s="242"/>
      <c r="AB10" s="242"/>
      <c r="AC10" s="242"/>
      <c r="AD10" s="242"/>
      <c r="AE10" s="242"/>
      <c r="AF10" s="243"/>
      <c r="AG10" s="241">
        <v>1449188.01</v>
      </c>
      <c r="AH10" s="242"/>
      <c r="AI10" s="242"/>
      <c r="AJ10" s="242"/>
      <c r="AK10" s="242"/>
      <c r="AL10" s="242"/>
      <c r="AM10" s="242"/>
      <c r="AN10" s="243"/>
      <c r="AO10" s="241">
        <v>1449188.01</v>
      </c>
      <c r="AP10" s="242"/>
      <c r="AQ10" s="242"/>
      <c r="AR10" s="242"/>
      <c r="AS10" s="242"/>
      <c r="AT10" s="242"/>
      <c r="AU10" s="242"/>
      <c r="AV10" s="243"/>
      <c r="AW10" s="241">
        <v>1449188.01</v>
      </c>
      <c r="AX10" s="242"/>
      <c r="AY10" s="242"/>
      <c r="AZ10" s="242"/>
      <c r="BA10" s="242"/>
      <c r="BB10" s="242"/>
      <c r="BC10" s="242"/>
      <c r="BD10" s="243"/>
      <c r="BE10" s="241">
        <v>1449188.01</v>
      </c>
      <c r="BF10" s="242"/>
      <c r="BG10" s="242"/>
      <c r="BH10" s="242"/>
      <c r="BI10" s="242"/>
      <c r="BJ10" s="242"/>
      <c r="BK10" s="242"/>
      <c r="BL10" s="243"/>
      <c r="BM10" s="241">
        <v>1449188.01</v>
      </c>
      <c r="BN10" s="242"/>
      <c r="BO10" s="242"/>
      <c r="BP10" s="242"/>
      <c r="BQ10" s="242"/>
      <c r="BR10" s="242"/>
      <c r="BS10" s="242"/>
      <c r="BT10" s="243"/>
      <c r="BU10" s="233"/>
      <c r="BV10" s="234"/>
      <c r="BW10" s="234"/>
      <c r="BX10" s="234"/>
      <c r="BY10" s="234"/>
      <c r="BZ10" s="234"/>
      <c r="CA10" s="234"/>
      <c r="CB10" s="234"/>
      <c r="CC10" s="233"/>
      <c r="CD10" s="234"/>
      <c r="CE10" s="234"/>
      <c r="CF10" s="234"/>
      <c r="CG10" s="234"/>
      <c r="CH10" s="234"/>
      <c r="CI10" s="234"/>
      <c r="CJ10" s="235"/>
      <c r="CK10" s="233"/>
      <c r="CL10" s="234"/>
      <c r="CM10" s="234"/>
      <c r="CN10" s="234"/>
      <c r="CO10" s="234"/>
      <c r="CP10" s="234"/>
      <c r="CQ10" s="234"/>
      <c r="CR10" s="235"/>
    </row>
    <row r="11" spans="1:96" s="57" customFormat="1" ht="66.75" customHeight="1" x14ac:dyDescent="0.2">
      <c r="A11" s="236" t="s">
        <v>309</v>
      </c>
      <c r="B11" s="237"/>
      <c r="C11" s="237"/>
      <c r="D11" s="237"/>
      <c r="E11" s="237"/>
      <c r="F11" s="237"/>
      <c r="G11" s="237"/>
      <c r="H11" s="237"/>
      <c r="I11" s="237"/>
      <c r="J11" s="237"/>
      <c r="K11" s="237"/>
      <c r="L11" s="238"/>
      <c r="M11" s="239" t="s">
        <v>310</v>
      </c>
      <c r="N11" s="240"/>
      <c r="O11" s="240"/>
      <c r="P11" s="240"/>
      <c r="Q11" s="240"/>
      <c r="R11" s="239" t="s">
        <v>195</v>
      </c>
      <c r="S11" s="240"/>
      <c r="T11" s="240"/>
      <c r="U11" s="240"/>
      <c r="V11" s="240"/>
      <c r="W11" s="240"/>
      <c r="X11" s="240"/>
      <c r="Y11" s="241">
        <v>16447.36</v>
      </c>
      <c r="Z11" s="242"/>
      <c r="AA11" s="242"/>
      <c r="AB11" s="242"/>
      <c r="AC11" s="242"/>
      <c r="AD11" s="242"/>
      <c r="AE11" s="242"/>
      <c r="AF11" s="243"/>
      <c r="AG11" s="241">
        <v>0</v>
      </c>
      <c r="AH11" s="242"/>
      <c r="AI11" s="242"/>
      <c r="AJ11" s="242"/>
      <c r="AK11" s="242"/>
      <c r="AL11" s="242"/>
      <c r="AM11" s="242"/>
      <c r="AN11" s="243"/>
      <c r="AO11" s="241">
        <v>0</v>
      </c>
      <c r="AP11" s="242"/>
      <c r="AQ11" s="242"/>
      <c r="AR11" s="242"/>
      <c r="AS11" s="242"/>
      <c r="AT11" s="242"/>
      <c r="AU11" s="242"/>
      <c r="AV11" s="243"/>
      <c r="AW11" s="241">
        <v>16447.36</v>
      </c>
      <c r="AX11" s="242"/>
      <c r="AY11" s="242"/>
      <c r="AZ11" s="242"/>
      <c r="BA11" s="242"/>
      <c r="BB11" s="242"/>
      <c r="BC11" s="242"/>
      <c r="BD11" s="243"/>
      <c r="BE11" s="241">
        <v>0</v>
      </c>
      <c r="BF11" s="242"/>
      <c r="BG11" s="242"/>
      <c r="BH11" s="242"/>
      <c r="BI11" s="242"/>
      <c r="BJ11" s="242"/>
      <c r="BK11" s="242"/>
      <c r="BL11" s="243"/>
      <c r="BM11" s="241">
        <v>0</v>
      </c>
      <c r="BN11" s="242"/>
      <c r="BO11" s="242"/>
      <c r="BP11" s="242"/>
      <c r="BQ11" s="242"/>
      <c r="BR11" s="242"/>
      <c r="BS11" s="242"/>
      <c r="BT11" s="243"/>
      <c r="BU11" s="233"/>
      <c r="BV11" s="234"/>
      <c r="BW11" s="234"/>
      <c r="BX11" s="234"/>
      <c r="BY11" s="234"/>
      <c r="BZ11" s="234"/>
      <c r="CA11" s="234"/>
      <c r="CB11" s="234"/>
      <c r="CC11" s="233"/>
      <c r="CD11" s="234"/>
      <c r="CE11" s="234"/>
      <c r="CF11" s="234"/>
      <c r="CG11" s="234"/>
      <c r="CH11" s="234"/>
      <c r="CI11" s="234"/>
      <c r="CJ11" s="235"/>
      <c r="CK11" s="233"/>
      <c r="CL11" s="234"/>
      <c r="CM11" s="234"/>
      <c r="CN11" s="234"/>
      <c r="CO11" s="234"/>
      <c r="CP11" s="234"/>
      <c r="CQ11" s="234"/>
      <c r="CR11" s="235"/>
    </row>
    <row r="12" spans="1:96" s="57" customFormat="1" ht="22.5" customHeight="1" x14ac:dyDescent="0.2">
      <c r="A12" s="236"/>
      <c r="B12" s="237"/>
      <c r="C12" s="237"/>
      <c r="D12" s="237"/>
      <c r="E12" s="237"/>
      <c r="F12" s="237"/>
      <c r="G12" s="237"/>
      <c r="H12" s="237"/>
      <c r="I12" s="237"/>
      <c r="J12" s="237"/>
      <c r="K12" s="237"/>
      <c r="L12" s="238"/>
      <c r="M12" s="239"/>
      <c r="N12" s="240"/>
      <c r="O12" s="240"/>
      <c r="P12" s="240"/>
      <c r="Q12" s="240"/>
      <c r="R12" s="239"/>
      <c r="S12" s="240"/>
      <c r="T12" s="240"/>
      <c r="U12" s="240"/>
      <c r="V12" s="240"/>
      <c r="W12" s="240"/>
      <c r="X12" s="240"/>
      <c r="Y12" s="233"/>
      <c r="Z12" s="234"/>
      <c r="AA12" s="234"/>
      <c r="AB12" s="234"/>
      <c r="AC12" s="234"/>
      <c r="AD12" s="234"/>
      <c r="AE12" s="234"/>
      <c r="AF12" s="235"/>
      <c r="AG12" s="233"/>
      <c r="AH12" s="234"/>
      <c r="AI12" s="234"/>
      <c r="AJ12" s="234"/>
      <c r="AK12" s="234"/>
      <c r="AL12" s="234"/>
      <c r="AM12" s="234"/>
      <c r="AN12" s="234"/>
      <c r="AO12" s="233"/>
      <c r="AP12" s="234"/>
      <c r="AQ12" s="234"/>
      <c r="AR12" s="234"/>
      <c r="AS12" s="234"/>
      <c r="AT12" s="234"/>
      <c r="AU12" s="234"/>
      <c r="AV12" s="235"/>
      <c r="AW12" s="233"/>
      <c r="AX12" s="234"/>
      <c r="AY12" s="234"/>
      <c r="AZ12" s="234"/>
      <c r="BA12" s="234"/>
      <c r="BB12" s="234"/>
      <c r="BC12" s="234"/>
      <c r="BD12" s="235"/>
      <c r="BE12" s="233"/>
      <c r="BF12" s="234"/>
      <c r="BG12" s="234"/>
      <c r="BH12" s="234"/>
      <c r="BI12" s="234"/>
      <c r="BJ12" s="234"/>
      <c r="BK12" s="234"/>
      <c r="BL12" s="235"/>
      <c r="BM12" s="233"/>
      <c r="BN12" s="234"/>
      <c r="BO12" s="234"/>
      <c r="BP12" s="234"/>
      <c r="BQ12" s="234"/>
      <c r="BR12" s="234"/>
      <c r="BS12" s="234"/>
      <c r="BT12" s="235"/>
      <c r="BU12" s="233"/>
      <c r="BV12" s="234"/>
      <c r="BW12" s="234"/>
      <c r="BX12" s="234"/>
      <c r="BY12" s="234"/>
      <c r="BZ12" s="234"/>
      <c r="CA12" s="234"/>
      <c r="CB12" s="234"/>
      <c r="CC12" s="233"/>
      <c r="CD12" s="234"/>
      <c r="CE12" s="234"/>
      <c r="CF12" s="234"/>
      <c r="CG12" s="234"/>
      <c r="CH12" s="234"/>
      <c r="CI12" s="234"/>
      <c r="CJ12" s="235"/>
      <c r="CK12" s="233"/>
      <c r="CL12" s="234"/>
      <c r="CM12" s="234"/>
      <c r="CN12" s="234"/>
      <c r="CO12" s="234"/>
      <c r="CP12" s="234"/>
      <c r="CQ12" s="234"/>
      <c r="CR12" s="235"/>
    </row>
    <row r="13" spans="1:96" s="57" customFormat="1" ht="45" customHeight="1" x14ac:dyDescent="0.2">
      <c r="A13" s="236" t="s">
        <v>311</v>
      </c>
      <c r="B13" s="237"/>
      <c r="C13" s="237"/>
      <c r="D13" s="237"/>
      <c r="E13" s="237"/>
      <c r="F13" s="237"/>
      <c r="G13" s="237"/>
      <c r="H13" s="237"/>
      <c r="I13" s="237"/>
      <c r="J13" s="237"/>
      <c r="K13" s="237"/>
      <c r="L13" s="238"/>
      <c r="M13" s="239" t="s">
        <v>312</v>
      </c>
      <c r="N13" s="240"/>
      <c r="O13" s="240"/>
      <c r="P13" s="240"/>
      <c r="Q13" s="240"/>
      <c r="R13" s="239"/>
      <c r="S13" s="240"/>
      <c r="T13" s="240"/>
      <c r="U13" s="240"/>
      <c r="V13" s="240"/>
      <c r="W13" s="240"/>
      <c r="X13" s="240"/>
      <c r="Y13" s="241">
        <f>Y10-Y11</f>
        <v>1432740.65</v>
      </c>
      <c r="Z13" s="242"/>
      <c r="AA13" s="242"/>
      <c r="AB13" s="242"/>
      <c r="AC13" s="242"/>
      <c r="AD13" s="242"/>
      <c r="AE13" s="242"/>
      <c r="AF13" s="243"/>
      <c r="AG13" s="241">
        <f>AG10</f>
        <v>1449188.01</v>
      </c>
      <c r="AH13" s="242"/>
      <c r="AI13" s="242"/>
      <c r="AJ13" s="242"/>
      <c r="AK13" s="242"/>
      <c r="AL13" s="242"/>
      <c r="AM13" s="242"/>
      <c r="AN13" s="243"/>
      <c r="AO13" s="241">
        <f>AO10</f>
        <v>1449188.01</v>
      </c>
      <c r="AP13" s="242"/>
      <c r="AQ13" s="242"/>
      <c r="AR13" s="242"/>
      <c r="AS13" s="242"/>
      <c r="AT13" s="242"/>
      <c r="AU13" s="242"/>
      <c r="AV13" s="243"/>
      <c r="AW13" s="241">
        <f>AW10-AW11</f>
        <v>1432740.65</v>
      </c>
      <c r="AX13" s="242"/>
      <c r="AY13" s="242"/>
      <c r="AZ13" s="242"/>
      <c r="BA13" s="242"/>
      <c r="BB13" s="242"/>
      <c r="BC13" s="242"/>
      <c r="BD13" s="243"/>
      <c r="BE13" s="241">
        <f>BE10</f>
        <v>1449188.01</v>
      </c>
      <c r="BF13" s="242"/>
      <c r="BG13" s="242"/>
      <c r="BH13" s="242"/>
      <c r="BI13" s="242"/>
      <c r="BJ13" s="242"/>
      <c r="BK13" s="242"/>
      <c r="BL13" s="243"/>
      <c r="BM13" s="241">
        <f>BM10</f>
        <v>1449188.01</v>
      </c>
      <c r="BN13" s="242"/>
      <c r="BO13" s="242"/>
      <c r="BP13" s="242"/>
      <c r="BQ13" s="242"/>
      <c r="BR13" s="242"/>
      <c r="BS13" s="242"/>
      <c r="BT13" s="243"/>
      <c r="BU13" s="233"/>
      <c r="BV13" s="234"/>
      <c r="BW13" s="234"/>
      <c r="BX13" s="234"/>
      <c r="BY13" s="234"/>
      <c r="BZ13" s="234"/>
      <c r="CA13" s="234"/>
      <c r="CB13" s="234"/>
      <c r="CC13" s="233"/>
      <c r="CD13" s="234"/>
      <c r="CE13" s="234"/>
      <c r="CF13" s="234"/>
      <c r="CG13" s="234"/>
      <c r="CH13" s="234"/>
      <c r="CI13" s="234"/>
      <c r="CJ13" s="235"/>
      <c r="CK13" s="233"/>
      <c r="CL13" s="234"/>
      <c r="CM13" s="234"/>
      <c r="CN13" s="234"/>
      <c r="CO13" s="234"/>
      <c r="CP13" s="234"/>
      <c r="CQ13" s="234"/>
      <c r="CR13" s="235"/>
    </row>
    <row r="14" spans="1:96" s="57" customFormat="1" ht="22.5" customHeight="1" x14ac:dyDescent="0.2">
      <c r="A14" s="236"/>
      <c r="B14" s="237"/>
      <c r="C14" s="237"/>
      <c r="D14" s="237"/>
      <c r="E14" s="237"/>
      <c r="F14" s="237"/>
      <c r="G14" s="237"/>
      <c r="H14" s="237"/>
      <c r="I14" s="237"/>
      <c r="J14" s="237"/>
      <c r="K14" s="237"/>
      <c r="L14" s="238"/>
      <c r="M14" s="239"/>
      <c r="N14" s="240"/>
      <c r="O14" s="240"/>
      <c r="P14" s="240"/>
      <c r="Q14" s="240"/>
      <c r="R14" s="239"/>
      <c r="S14" s="240"/>
      <c r="T14" s="240"/>
      <c r="U14" s="240"/>
      <c r="V14" s="240"/>
      <c r="W14" s="240"/>
      <c r="X14" s="240"/>
      <c r="Y14" s="233"/>
      <c r="Z14" s="234"/>
      <c r="AA14" s="234"/>
      <c r="AB14" s="234"/>
      <c r="AC14" s="234"/>
      <c r="AD14" s="234"/>
      <c r="AE14" s="234"/>
      <c r="AF14" s="235"/>
      <c r="AG14" s="233"/>
      <c r="AH14" s="234"/>
      <c r="AI14" s="234"/>
      <c r="AJ14" s="234"/>
      <c r="AK14" s="234"/>
      <c r="AL14" s="234"/>
      <c r="AM14" s="234"/>
      <c r="AN14" s="234"/>
      <c r="AO14" s="233"/>
      <c r="AP14" s="234"/>
      <c r="AQ14" s="234"/>
      <c r="AR14" s="234"/>
      <c r="AS14" s="234"/>
      <c r="AT14" s="234"/>
      <c r="AU14" s="234"/>
      <c r="AV14" s="235"/>
      <c r="AW14" s="233"/>
      <c r="AX14" s="234"/>
      <c r="AY14" s="234"/>
      <c r="AZ14" s="234"/>
      <c r="BA14" s="234"/>
      <c r="BB14" s="234"/>
      <c r="BC14" s="234"/>
      <c r="BD14" s="235"/>
      <c r="BE14" s="233"/>
      <c r="BF14" s="234"/>
      <c r="BG14" s="234"/>
      <c r="BH14" s="234"/>
      <c r="BI14" s="234"/>
      <c r="BJ14" s="234"/>
      <c r="BK14" s="234"/>
      <c r="BL14" s="235"/>
      <c r="BM14" s="233"/>
      <c r="BN14" s="234"/>
      <c r="BO14" s="234"/>
      <c r="BP14" s="234"/>
      <c r="BQ14" s="234"/>
      <c r="BR14" s="234"/>
      <c r="BS14" s="234"/>
      <c r="BT14" s="235"/>
      <c r="BU14" s="233"/>
      <c r="BV14" s="234"/>
      <c r="BW14" s="234"/>
      <c r="BX14" s="234"/>
      <c r="BY14" s="234"/>
      <c r="BZ14" s="234"/>
      <c r="CA14" s="234"/>
      <c r="CB14" s="234"/>
      <c r="CC14" s="233"/>
      <c r="CD14" s="234"/>
      <c r="CE14" s="234"/>
      <c r="CF14" s="234"/>
      <c r="CG14" s="234"/>
      <c r="CH14" s="234"/>
      <c r="CI14" s="234"/>
      <c r="CJ14" s="235"/>
      <c r="CK14" s="233"/>
      <c r="CL14" s="234"/>
      <c r="CM14" s="234"/>
      <c r="CN14" s="234"/>
      <c r="CO14" s="234"/>
      <c r="CP14" s="234"/>
      <c r="CQ14" s="234"/>
      <c r="CR14" s="235"/>
    </row>
  </sheetData>
  <mergeCells count="121">
    <mergeCell ref="B1:CQ1"/>
    <mergeCell ref="AI2:AJ2"/>
    <mergeCell ref="AK2:AW2"/>
    <mergeCell ref="AX2:AY2"/>
    <mergeCell ref="AZ2:BB2"/>
    <mergeCell ref="A4:L8"/>
    <mergeCell ref="M4:Q8"/>
    <mergeCell ref="R4:X8"/>
    <mergeCell ref="Y4:CR4"/>
    <mergeCell ref="Y5:AV6"/>
    <mergeCell ref="AW7:AZ7"/>
    <mergeCell ref="BA7:BB7"/>
    <mergeCell ref="BC7:BD7"/>
    <mergeCell ref="BE7:BH7"/>
    <mergeCell ref="AW5:CR5"/>
    <mergeCell ref="AW6:BT6"/>
    <mergeCell ref="BU6:CR6"/>
    <mergeCell ref="Y7:AB7"/>
    <mergeCell ref="AC7:AD7"/>
    <mergeCell ref="AE7:AF7"/>
    <mergeCell ref="AG7:AJ7"/>
    <mergeCell ref="AK7:AL7"/>
    <mergeCell ref="AM7:AN7"/>
    <mergeCell ref="AO7:AR7"/>
    <mergeCell ref="CO7:CP7"/>
    <mergeCell ref="CQ7:CR7"/>
    <mergeCell ref="Y8:AF8"/>
    <mergeCell ref="AG8:AN8"/>
    <mergeCell ref="AO8:AV8"/>
    <mergeCell ref="AW8:BD8"/>
    <mergeCell ref="BE8:BL8"/>
    <mergeCell ref="BM8:BT8"/>
    <mergeCell ref="BU8:CB8"/>
    <mergeCell ref="CC8:CJ8"/>
    <mergeCell ref="BY7:BZ7"/>
    <mergeCell ref="CA7:CB7"/>
    <mergeCell ref="CC7:CF7"/>
    <mergeCell ref="CG7:CH7"/>
    <mergeCell ref="CI7:CJ7"/>
    <mergeCell ref="CK7:CN7"/>
    <mergeCell ref="BI7:BJ7"/>
    <mergeCell ref="BK7:BL7"/>
    <mergeCell ref="BM7:BP7"/>
    <mergeCell ref="BQ7:BR7"/>
    <mergeCell ref="BS7:BT7"/>
    <mergeCell ref="BU7:BX7"/>
    <mergeCell ref="AS7:AT7"/>
    <mergeCell ref="AU7:AV7"/>
    <mergeCell ref="BE10:BL10"/>
    <mergeCell ref="BM10:BT10"/>
    <mergeCell ref="CK8:CR8"/>
    <mergeCell ref="A9:L9"/>
    <mergeCell ref="M9:Q9"/>
    <mergeCell ref="R9:X9"/>
    <mergeCell ref="Y9:AF9"/>
    <mergeCell ref="AG9:AN9"/>
    <mergeCell ref="AO9:AV9"/>
    <mergeCell ref="AW9:BD9"/>
    <mergeCell ref="BE9:BL9"/>
    <mergeCell ref="BM9:BT9"/>
    <mergeCell ref="BU9:CB9"/>
    <mergeCell ref="CC9:CJ9"/>
    <mergeCell ref="CK9:CR9"/>
    <mergeCell ref="BU13:CB13"/>
    <mergeCell ref="CC13:CJ13"/>
    <mergeCell ref="BU10:CB10"/>
    <mergeCell ref="CC10:CJ10"/>
    <mergeCell ref="CK10:CR10"/>
    <mergeCell ref="A11:L11"/>
    <mergeCell ref="M11:Q11"/>
    <mergeCell ref="R11:X11"/>
    <mergeCell ref="Y11:AF11"/>
    <mergeCell ref="AG11:AN11"/>
    <mergeCell ref="CK11:CR11"/>
    <mergeCell ref="AO11:AV11"/>
    <mergeCell ref="AW11:BD11"/>
    <mergeCell ref="BE11:BL11"/>
    <mergeCell ref="BM11:BT11"/>
    <mergeCell ref="BU11:CB11"/>
    <mergeCell ref="CC11:CJ11"/>
    <mergeCell ref="A10:L10"/>
    <mergeCell ref="M10:Q10"/>
    <mergeCell ref="R10:X10"/>
    <mergeCell ref="Y10:AF10"/>
    <mergeCell ref="AG10:AN10"/>
    <mergeCell ref="AO10:AV10"/>
    <mergeCell ref="AW10:BD10"/>
    <mergeCell ref="BM13:BT13"/>
    <mergeCell ref="A12:L12"/>
    <mergeCell ref="M12:Q12"/>
    <mergeCell ref="R12:X12"/>
    <mergeCell ref="Y12:AF12"/>
    <mergeCell ref="AG12:AN12"/>
    <mergeCell ref="AO12:AV12"/>
    <mergeCell ref="AW12:BD12"/>
    <mergeCell ref="BE12:BL12"/>
    <mergeCell ref="BM12:BT12"/>
    <mergeCell ref="CK13:CR13"/>
    <mergeCell ref="A14:L14"/>
    <mergeCell ref="M14:Q14"/>
    <mergeCell ref="R14:X14"/>
    <mergeCell ref="Y14:AF14"/>
    <mergeCell ref="AG14:AN14"/>
    <mergeCell ref="BU12:CB12"/>
    <mergeCell ref="CC12:CJ12"/>
    <mergeCell ref="CK12:CR12"/>
    <mergeCell ref="A13:L13"/>
    <mergeCell ref="M13:Q13"/>
    <mergeCell ref="R13:X13"/>
    <mergeCell ref="Y13:AF13"/>
    <mergeCell ref="AG13:AN13"/>
    <mergeCell ref="AO13:AV13"/>
    <mergeCell ref="AW13:BD13"/>
    <mergeCell ref="CK14:CR14"/>
    <mergeCell ref="AO14:AV14"/>
    <mergeCell ref="AW14:BD14"/>
    <mergeCell ref="BE14:BL14"/>
    <mergeCell ref="BM14:BT14"/>
    <mergeCell ref="BU14:CB14"/>
    <mergeCell ref="CC14:CJ14"/>
    <mergeCell ref="BE13:BL13"/>
  </mergeCells>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9"/>
  <sheetViews>
    <sheetView showGridLines="0" view="pageBreakPreview" zoomScale="60" zoomScaleNormal="100" workbookViewId="0">
      <selection activeCell="BC10" sqref="BC10:BQ10"/>
    </sheetView>
  </sheetViews>
  <sheetFormatPr defaultColWidth="1.5703125" defaultRowHeight="12.75" x14ac:dyDescent="0.2"/>
  <cols>
    <col min="1" max="84" width="1.5703125" style="63" customWidth="1"/>
    <col min="85" max="85" width="0.7109375" style="63" customWidth="1"/>
    <col min="86" max="256" width="1.5703125" style="63"/>
    <col min="257" max="340" width="1.5703125" style="63" customWidth="1"/>
    <col min="341" max="341" width="0.7109375" style="63" customWidth="1"/>
    <col min="342" max="512" width="1.5703125" style="63"/>
    <col min="513" max="596" width="1.5703125" style="63" customWidth="1"/>
    <col min="597" max="597" width="0.7109375" style="63" customWidth="1"/>
    <col min="598" max="768" width="1.5703125" style="63"/>
    <col min="769" max="852" width="1.5703125" style="63" customWidth="1"/>
    <col min="853" max="853" width="0.7109375" style="63" customWidth="1"/>
    <col min="854" max="1024" width="1.5703125" style="63"/>
    <col min="1025" max="1108" width="1.5703125" style="63" customWidth="1"/>
    <col min="1109" max="1109" width="0.7109375" style="63" customWidth="1"/>
    <col min="1110" max="1280" width="1.5703125" style="63"/>
    <col min="1281" max="1364" width="1.5703125" style="63" customWidth="1"/>
    <col min="1365" max="1365" width="0.7109375" style="63" customWidth="1"/>
    <col min="1366" max="1536" width="1.5703125" style="63"/>
    <col min="1537" max="1620" width="1.5703125" style="63" customWidth="1"/>
    <col min="1621" max="1621" width="0.7109375" style="63" customWidth="1"/>
    <col min="1622" max="1792" width="1.5703125" style="63"/>
    <col min="1793" max="1876" width="1.5703125" style="63" customWidth="1"/>
    <col min="1877" max="1877" width="0.7109375" style="63" customWidth="1"/>
    <col min="1878" max="2048" width="1.5703125" style="63"/>
    <col min="2049" max="2132" width="1.5703125" style="63" customWidth="1"/>
    <col min="2133" max="2133" width="0.7109375" style="63" customWidth="1"/>
    <col min="2134" max="2304" width="1.5703125" style="63"/>
    <col min="2305" max="2388" width="1.5703125" style="63" customWidth="1"/>
    <col min="2389" max="2389" width="0.7109375" style="63" customWidth="1"/>
    <col min="2390" max="2560" width="1.5703125" style="63"/>
    <col min="2561" max="2644" width="1.5703125" style="63" customWidth="1"/>
    <col min="2645" max="2645" width="0.7109375" style="63" customWidth="1"/>
    <col min="2646" max="2816" width="1.5703125" style="63"/>
    <col min="2817" max="2900" width="1.5703125" style="63" customWidth="1"/>
    <col min="2901" max="2901" width="0.7109375" style="63" customWidth="1"/>
    <col min="2902" max="3072" width="1.5703125" style="63"/>
    <col min="3073" max="3156" width="1.5703125" style="63" customWidth="1"/>
    <col min="3157" max="3157" width="0.7109375" style="63" customWidth="1"/>
    <col min="3158" max="3328" width="1.5703125" style="63"/>
    <col min="3329" max="3412" width="1.5703125" style="63" customWidth="1"/>
    <col min="3413" max="3413" width="0.7109375" style="63" customWidth="1"/>
    <col min="3414" max="3584" width="1.5703125" style="63"/>
    <col min="3585" max="3668" width="1.5703125" style="63" customWidth="1"/>
    <col min="3669" max="3669" width="0.7109375" style="63" customWidth="1"/>
    <col min="3670" max="3840" width="1.5703125" style="63"/>
    <col min="3841" max="3924" width="1.5703125" style="63" customWidth="1"/>
    <col min="3925" max="3925" width="0.7109375" style="63" customWidth="1"/>
    <col min="3926" max="4096" width="1.5703125" style="63"/>
    <col min="4097" max="4180" width="1.5703125" style="63" customWidth="1"/>
    <col min="4181" max="4181" width="0.7109375" style="63" customWidth="1"/>
    <col min="4182" max="4352" width="1.5703125" style="63"/>
    <col min="4353" max="4436" width="1.5703125" style="63" customWidth="1"/>
    <col min="4437" max="4437" width="0.7109375" style="63" customWidth="1"/>
    <col min="4438" max="4608" width="1.5703125" style="63"/>
    <col min="4609" max="4692" width="1.5703125" style="63" customWidth="1"/>
    <col min="4693" max="4693" width="0.7109375" style="63" customWidth="1"/>
    <col min="4694" max="4864" width="1.5703125" style="63"/>
    <col min="4865" max="4948" width="1.5703125" style="63" customWidth="1"/>
    <col min="4949" max="4949" width="0.7109375" style="63" customWidth="1"/>
    <col min="4950" max="5120" width="1.5703125" style="63"/>
    <col min="5121" max="5204" width="1.5703125" style="63" customWidth="1"/>
    <col min="5205" max="5205" width="0.7109375" style="63" customWidth="1"/>
    <col min="5206" max="5376" width="1.5703125" style="63"/>
    <col min="5377" max="5460" width="1.5703125" style="63" customWidth="1"/>
    <col min="5461" max="5461" width="0.7109375" style="63" customWidth="1"/>
    <col min="5462" max="5632" width="1.5703125" style="63"/>
    <col min="5633" max="5716" width="1.5703125" style="63" customWidth="1"/>
    <col min="5717" max="5717" width="0.7109375" style="63" customWidth="1"/>
    <col min="5718" max="5888" width="1.5703125" style="63"/>
    <col min="5889" max="5972" width="1.5703125" style="63" customWidth="1"/>
    <col min="5973" max="5973" width="0.7109375" style="63" customWidth="1"/>
    <col min="5974" max="6144" width="1.5703125" style="63"/>
    <col min="6145" max="6228" width="1.5703125" style="63" customWidth="1"/>
    <col min="6229" max="6229" width="0.7109375" style="63" customWidth="1"/>
    <col min="6230" max="6400" width="1.5703125" style="63"/>
    <col min="6401" max="6484" width="1.5703125" style="63" customWidth="1"/>
    <col min="6485" max="6485" width="0.7109375" style="63" customWidth="1"/>
    <col min="6486" max="6656" width="1.5703125" style="63"/>
    <col min="6657" max="6740" width="1.5703125" style="63" customWidth="1"/>
    <col min="6741" max="6741" width="0.7109375" style="63" customWidth="1"/>
    <col min="6742" max="6912" width="1.5703125" style="63"/>
    <col min="6913" max="6996" width="1.5703125" style="63" customWidth="1"/>
    <col min="6997" max="6997" width="0.7109375" style="63" customWidth="1"/>
    <col min="6998" max="7168" width="1.5703125" style="63"/>
    <col min="7169" max="7252" width="1.5703125" style="63" customWidth="1"/>
    <col min="7253" max="7253" width="0.7109375" style="63" customWidth="1"/>
    <col min="7254" max="7424" width="1.5703125" style="63"/>
    <col min="7425" max="7508" width="1.5703125" style="63" customWidth="1"/>
    <col min="7509" max="7509" width="0.7109375" style="63" customWidth="1"/>
    <col min="7510" max="7680" width="1.5703125" style="63"/>
    <col min="7681" max="7764" width="1.5703125" style="63" customWidth="1"/>
    <col min="7765" max="7765" width="0.7109375" style="63" customWidth="1"/>
    <col min="7766" max="7936" width="1.5703125" style="63"/>
    <col min="7937" max="8020" width="1.5703125" style="63" customWidth="1"/>
    <col min="8021" max="8021" width="0.7109375" style="63" customWidth="1"/>
    <col min="8022" max="8192" width="1.5703125" style="63"/>
    <col min="8193" max="8276" width="1.5703125" style="63" customWidth="1"/>
    <col min="8277" max="8277" width="0.7109375" style="63" customWidth="1"/>
    <col min="8278" max="8448" width="1.5703125" style="63"/>
    <col min="8449" max="8532" width="1.5703125" style="63" customWidth="1"/>
    <col min="8533" max="8533" width="0.7109375" style="63" customWidth="1"/>
    <col min="8534" max="8704" width="1.5703125" style="63"/>
    <col min="8705" max="8788" width="1.5703125" style="63" customWidth="1"/>
    <col min="8789" max="8789" width="0.7109375" style="63" customWidth="1"/>
    <col min="8790" max="8960" width="1.5703125" style="63"/>
    <col min="8961" max="9044" width="1.5703125" style="63" customWidth="1"/>
    <col min="9045" max="9045" width="0.7109375" style="63" customWidth="1"/>
    <col min="9046" max="9216" width="1.5703125" style="63"/>
    <col min="9217" max="9300" width="1.5703125" style="63" customWidth="1"/>
    <col min="9301" max="9301" width="0.7109375" style="63" customWidth="1"/>
    <col min="9302" max="9472" width="1.5703125" style="63"/>
    <col min="9473" max="9556" width="1.5703125" style="63" customWidth="1"/>
    <col min="9557" max="9557" width="0.7109375" style="63" customWidth="1"/>
    <col min="9558" max="9728" width="1.5703125" style="63"/>
    <col min="9729" max="9812" width="1.5703125" style="63" customWidth="1"/>
    <col min="9813" max="9813" width="0.7109375" style="63" customWidth="1"/>
    <col min="9814" max="9984" width="1.5703125" style="63"/>
    <col min="9985" max="10068" width="1.5703125" style="63" customWidth="1"/>
    <col min="10069" max="10069" width="0.7109375" style="63" customWidth="1"/>
    <col min="10070" max="10240" width="1.5703125" style="63"/>
    <col min="10241" max="10324" width="1.5703125" style="63" customWidth="1"/>
    <col min="10325" max="10325" width="0.7109375" style="63" customWidth="1"/>
    <col min="10326" max="10496" width="1.5703125" style="63"/>
    <col min="10497" max="10580" width="1.5703125" style="63" customWidth="1"/>
    <col min="10581" max="10581" width="0.7109375" style="63" customWidth="1"/>
    <col min="10582" max="10752" width="1.5703125" style="63"/>
    <col min="10753" max="10836" width="1.5703125" style="63" customWidth="1"/>
    <col min="10837" max="10837" width="0.7109375" style="63" customWidth="1"/>
    <col min="10838" max="11008" width="1.5703125" style="63"/>
    <col min="11009" max="11092" width="1.5703125" style="63" customWidth="1"/>
    <col min="11093" max="11093" width="0.7109375" style="63" customWidth="1"/>
    <col min="11094" max="11264" width="1.5703125" style="63"/>
    <col min="11265" max="11348" width="1.5703125" style="63" customWidth="1"/>
    <col min="11349" max="11349" width="0.7109375" style="63" customWidth="1"/>
    <col min="11350" max="11520" width="1.5703125" style="63"/>
    <col min="11521" max="11604" width="1.5703125" style="63" customWidth="1"/>
    <col min="11605" max="11605" width="0.7109375" style="63" customWidth="1"/>
    <col min="11606" max="11776" width="1.5703125" style="63"/>
    <col min="11777" max="11860" width="1.5703125" style="63" customWidth="1"/>
    <col min="11861" max="11861" width="0.7109375" style="63" customWidth="1"/>
    <col min="11862" max="12032" width="1.5703125" style="63"/>
    <col min="12033" max="12116" width="1.5703125" style="63" customWidth="1"/>
    <col min="12117" max="12117" width="0.7109375" style="63" customWidth="1"/>
    <col min="12118" max="12288" width="1.5703125" style="63"/>
    <col min="12289" max="12372" width="1.5703125" style="63" customWidth="1"/>
    <col min="12373" max="12373" width="0.7109375" style="63" customWidth="1"/>
    <col min="12374" max="12544" width="1.5703125" style="63"/>
    <col min="12545" max="12628" width="1.5703125" style="63" customWidth="1"/>
    <col min="12629" max="12629" width="0.7109375" style="63" customWidth="1"/>
    <col min="12630" max="12800" width="1.5703125" style="63"/>
    <col min="12801" max="12884" width="1.5703125" style="63" customWidth="1"/>
    <col min="12885" max="12885" width="0.7109375" style="63" customWidth="1"/>
    <col min="12886" max="13056" width="1.5703125" style="63"/>
    <col min="13057" max="13140" width="1.5703125" style="63" customWidth="1"/>
    <col min="13141" max="13141" width="0.7109375" style="63" customWidth="1"/>
    <col min="13142" max="13312" width="1.5703125" style="63"/>
    <col min="13313" max="13396" width="1.5703125" style="63" customWidth="1"/>
    <col min="13397" max="13397" width="0.7109375" style="63" customWidth="1"/>
    <col min="13398" max="13568" width="1.5703125" style="63"/>
    <col min="13569" max="13652" width="1.5703125" style="63" customWidth="1"/>
    <col min="13653" max="13653" width="0.7109375" style="63" customWidth="1"/>
    <col min="13654" max="13824" width="1.5703125" style="63"/>
    <col min="13825" max="13908" width="1.5703125" style="63" customWidth="1"/>
    <col min="13909" max="13909" width="0.7109375" style="63" customWidth="1"/>
    <col min="13910" max="14080" width="1.5703125" style="63"/>
    <col min="14081" max="14164" width="1.5703125" style="63" customWidth="1"/>
    <col min="14165" max="14165" width="0.7109375" style="63" customWidth="1"/>
    <col min="14166" max="14336" width="1.5703125" style="63"/>
    <col min="14337" max="14420" width="1.5703125" style="63" customWidth="1"/>
    <col min="14421" max="14421" width="0.7109375" style="63" customWidth="1"/>
    <col min="14422" max="14592" width="1.5703125" style="63"/>
    <col min="14593" max="14676" width="1.5703125" style="63" customWidth="1"/>
    <col min="14677" max="14677" width="0.7109375" style="63" customWidth="1"/>
    <col min="14678" max="14848" width="1.5703125" style="63"/>
    <col min="14849" max="14932" width="1.5703125" style="63" customWidth="1"/>
    <col min="14933" max="14933" width="0.7109375" style="63" customWidth="1"/>
    <col min="14934" max="15104" width="1.5703125" style="63"/>
    <col min="15105" max="15188" width="1.5703125" style="63" customWidth="1"/>
    <col min="15189" max="15189" width="0.7109375" style="63" customWidth="1"/>
    <col min="15190" max="15360" width="1.5703125" style="63"/>
    <col min="15361" max="15444" width="1.5703125" style="63" customWidth="1"/>
    <col min="15445" max="15445" width="0.7109375" style="63" customWidth="1"/>
    <col min="15446" max="15616" width="1.5703125" style="63"/>
    <col min="15617" max="15700" width="1.5703125" style="63" customWidth="1"/>
    <col min="15701" max="15701" width="0.7109375" style="63" customWidth="1"/>
    <col min="15702" max="15872" width="1.5703125" style="63"/>
    <col min="15873" max="15956" width="1.5703125" style="63" customWidth="1"/>
    <col min="15957" max="15957" width="0.7109375" style="63" customWidth="1"/>
    <col min="15958" max="16128" width="1.5703125" style="63"/>
    <col min="16129" max="16212" width="1.5703125" style="63" customWidth="1"/>
    <col min="16213" max="16213" width="0.7109375" style="63" customWidth="1"/>
    <col min="16214" max="16384" width="1.5703125" style="63"/>
  </cols>
  <sheetData>
    <row r="1" spans="1:84" s="49" customFormat="1" ht="15" customHeight="1" x14ac:dyDescent="0.25">
      <c r="A1" s="48"/>
      <c r="B1" s="48"/>
      <c r="C1" s="48"/>
      <c r="D1" s="48"/>
      <c r="Z1" s="276" t="s">
        <v>313</v>
      </c>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129"/>
      <c r="AY1" s="129"/>
      <c r="AZ1" s="129"/>
      <c r="BA1" s="129"/>
      <c r="BB1" s="129"/>
      <c r="BC1" s="129"/>
      <c r="BD1" s="129"/>
      <c r="BE1" s="48"/>
      <c r="BF1" s="48"/>
      <c r="BG1" s="48"/>
      <c r="BH1" s="48"/>
      <c r="BI1" s="48"/>
      <c r="BJ1" s="48"/>
    </row>
    <row r="2" spans="1:84" s="54" customFormat="1" ht="15" x14ac:dyDescent="0.25">
      <c r="B2" s="53"/>
      <c r="C2" s="53"/>
      <c r="D2" s="53"/>
      <c r="E2" s="53"/>
      <c r="F2" s="53"/>
      <c r="G2" s="53"/>
      <c r="H2" s="53"/>
      <c r="I2" s="53"/>
      <c r="J2" s="53"/>
      <c r="L2" s="53"/>
      <c r="M2" s="53"/>
      <c r="N2" s="53"/>
      <c r="O2" s="53"/>
      <c r="P2" s="53"/>
      <c r="Q2" s="53"/>
      <c r="S2" s="53"/>
      <c r="T2" s="53"/>
      <c r="U2" s="53"/>
      <c r="V2" s="64" t="s">
        <v>314</v>
      </c>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65"/>
    </row>
    <row r="3" spans="1:84" s="51" customFormat="1" ht="36" customHeight="1" x14ac:dyDescent="0.2">
      <c r="A3" s="278" t="s">
        <v>315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row>
    <row r="4" spans="1:84" s="49" customFormat="1" ht="15" x14ac:dyDescent="0.25">
      <c r="A4" s="48"/>
      <c r="B4" s="48"/>
      <c r="C4" s="48"/>
      <c r="D4" s="48"/>
      <c r="E4" s="48"/>
      <c r="F4" s="48"/>
      <c r="G4" s="48"/>
      <c r="H4" s="48"/>
      <c r="I4" s="48"/>
      <c r="J4" s="48"/>
      <c r="K4" s="48"/>
      <c r="L4" s="48"/>
      <c r="M4" s="48"/>
      <c r="N4" s="48"/>
      <c r="O4" s="48"/>
      <c r="P4" s="48"/>
      <c r="Q4" s="48"/>
      <c r="R4" s="48"/>
      <c r="S4" s="48"/>
      <c r="T4" s="48"/>
      <c r="U4" s="48"/>
      <c r="V4" s="48"/>
      <c r="W4" s="48"/>
      <c r="X4" s="48"/>
      <c r="Y4" s="48"/>
      <c r="AE4" s="66" t="s">
        <v>183</v>
      </c>
      <c r="AF4" s="129"/>
      <c r="AG4" s="129"/>
      <c r="AH4" s="129"/>
      <c r="AI4" s="129"/>
      <c r="AJ4" s="129"/>
      <c r="AK4" s="129"/>
      <c r="AL4" s="129"/>
      <c r="AM4" s="129"/>
      <c r="AN4" s="129"/>
      <c r="AO4" s="129"/>
      <c r="AP4" s="129"/>
      <c r="AQ4" s="129"/>
      <c r="AR4" s="129"/>
      <c r="AS4" s="129"/>
      <c r="AT4" s="129"/>
      <c r="AU4" s="128">
        <v>20</v>
      </c>
      <c r="AV4" s="128"/>
      <c r="AW4" s="130"/>
      <c r="AX4" s="130"/>
      <c r="AY4" s="131" t="s">
        <v>132</v>
      </c>
      <c r="AZ4" s="131"/>
      <c r="BB4" s="67"/>
      <c r="BC4" s="48"/>
      <c r="BD4" s="48"/>
      <c r="BE4" s="48"/>
      <c r="BF4" s="48"/>
      <c r="BG4" s="48"/>
      <c r="BH4" s="48"/>
      <c r="BI4" s="48"/>
      <c r="BJ4" s="48"/>
    </row>
    <row r="5" spans="1:84" s="51" customFormat="1" ht="12.75" customHeight="1" x14ac:dyDescent="0.2">
      <c r="A5" s="50"/>
      <c r="B5" s="50"/>
      <c r="C5" s="50"/>
      <c r="D5" s="50"/>
      <c r="E5" s="50"/>
      <c r="F5" s="50"/>
      <c r="G5" s="50"/>
      <c r="H5" s="50"/>
      <c r="I5" s="50"/>
      <c r="J5" s="50"/>
      <c r="K5" s="50"/>
      <c r="L5" s="50"/>
      <c r="M5" s="50"/>
      <c r="N5" s="50"/>
      <c r="O5" s="50"/>
      <c r="P5" s="50"/>
      <c r="Q5" s="50"/>
      <c r="R5" s="50"/>
      <c r="S5" s="50"/>
      <c r="T5" s="50"/>
      <c r="U5" s="50"/>
      <c r="V5" s="50"/>
      <c r="W5" s="50"/>
      <c r="X5" s="50"/>
      <c r="Y5" s="50"/>
      <c r="AD5" s="279" t="s">
        <v>316</v>
      </c>
      <c r="AE5" s="279"/>
      <c r="AF5" s="279"/>
      <c r="AG5" s="279"/>
      <c r="AH5" s="279"/>
      <c r="AI5" s="279"/>
      <c r="AJ5" s="279"/>
      <c r="AK5" s="279"/>
      <c r="AL5" s="279"/>
      <c r="AM5" s="279"/>
      <c r="AN5" s="279"/>
      <c r="AO5" s="279"/>
      <c r="AP5" s="279"/>
      <c r="AQ5" s="279"/>
      <c r="AR5" s="279"/>
      <c r="AS5" s="279"/>
      <c r="AT5" s="279"/>
      <c r="AU5" s="279"/>
      <c r="AV5" s="279"/>
      <c r="AW5" s="279"/>
      <c r="AX5" s="279"/>
      <c r="AY5" s="279"/>
      <c r="AZ5" s="279"/>
      <c r="BA5" s="50"/>
      <c r="BB5" s="50"/>
      <c r="BC5" s="50"/>
      <c r="BD5" s="50"/>
      <c r="BE5" s="50"/>
      <c r="BF5" s="50"/>
      <c r="BG5" s="50"/>
      <c r="BH5" s="50"/>
      <c r="BI5" s="50"/>
      <c r="BJ5" s="50"/>
    </row>
    <row r="6" spans="1:84" s="54" customFormat="1" ht="10.5" customHeight="1" x14ac:dyDescent="0.2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row>
    <row r="7" spans="1:84" s="68" customFormat="1" ht="42" customHeight="1" x14ac:dyDescent="0.2">
      <c r="A7" s="273" t="s">
        <v>317</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5"/>
      <c r="AP7" s="273" t="s">
        <v>318</v>
      </c>
      <c r="AQ7" s="274"/>
      <c r="AR7" s="274"/>
      <c r="AS7" s="274"/>
      <c r="AT7" s="274"/>
      <c r="AU7" s="274"/>
      <c r="AV7" s="274"/>
      <c r="AW7" s="274"/>
      <c r="AX7" s="274"/>
      <c r="AY7" s="274"/>
      <c r="AZ7" s="274"/>
      <c r="BA7" s="274"/>
      <c r="BB7" s="275"/>
      <c r="BC7" s="273" t="s">
        <v>319</v>
      </c>
      <c r="BD7" s="274"/>
      <c r="BE7" s="274"/>
      <c r="BF7" s="274"/>
      <c r="BG7" s="274"/>
      <c r="BH7" s="274"/>
      <c r="BI7" s="274"/>
      <c r="BJ7" s="274"/>
      <c r="BK7" s="274"/>
      <c r="BL7" s="274"/>
      <c r="BM7" s="274"/>
      <c r="BN7" s="274"/>
      <c r="BO7" s="274"/>
      <c r="BP7" s="274"/>
      <c r="BQ7" s="275"/>
      <c r="BR7" s="273" t="s">
        <v>320</v>
      </c>
      <c r="BS7" s="274"/>
      <c r="BT7" s="274"/>
      <c r="BU7" s="274"/>
      <c r="BV7" s="274"/>
      <c r="BW7" s="274"/>
      <c r="BX7" s="274"/>
      <c r="BY7" s="274"/>
      <c r="BZ7" s="274"/>
      <c r="CA7" s="274"/>
      <c r="CB7" s="274"/>
      <c r="CC7" s="274"/>
      <c r="CD7" s="274"/>
      <c r="CE7" s="274"/>
      <c r="CF7" s="275"/>
    </row>
    <row r="8" spans="1:84" s="68" customFormat="1" x14ac:dyDescent="0.2">
      <c r="A8" s="264">
        <v>1</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6"/>
      <c r="AP8" s="264">
        <v>2</v>
      </c>
      <c r="AQ8" s="265"/>
      <c r="AR8" s="265"/>
      <c r="AS8" s="265"/>
      <c r="AT8" s="265"/>
      <c r="AU8" s="265"/>
      <c r="AV8" s="265"/>
      <c r="AW8" s="265"/>
      <c r="AX8" s="265"/>
      <c r="AY8" s="265"/>
      <c r="AZ8" s="265"/>
      <c r="BA8" s="265"/>
      <c r="BB8" s="266"/>
      <c r="BC8" s="264">
        <v>3</v>
      </c>
      <c r="BD8" s="265"/>
      <c r="BE8" s="265"/>
      <c r="BF8" s="265"/>
      <c r="BG8" s="265"/>
      <c r="BH8" s="265"/>
      <c r="BI8" s="265"/>
      <c r="BJ8" s="265"/>
      <c r="BK8" s="265"/>
      <c r="BL8" s="265"/>
      <c r="BM8" s="265"/>
      <c r="BN8" s="265"/>
      <c r="BO8" s="265"/>
      <c r="BP8" s="265"/>
      <c r="BQ8" s="266"/>
      <c r="BR8" s="264">
        <v>4</v>
      </c>
      <c r="BS8" s="265"/>
      <c r="BT8" s="265"/>
      <c r="BU8" s="265"/>
      <c r="BV8" s="265"/>
      <c r="BW8" s="265"/>
      <c r="BX8" s="265"/>
      <c r="BY8" s="265"/>
      <c r="BZ8" s="265"/>
      <c r="CA8" s="265"/>
      <c r="CB8" s="265"/>
      <c r="CC8" s="265"/>
      <c r="CD8" s="265"/>
      <c r="CE8" s="265"/>
      <c r="CF8" s="266"/>
    </row>
    <row r="9" spans="1:84" s="68" customFormat="1" x14ac:dyDescent="0.2">
      <c r="A9" s="270" t="s">
        <v>321</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2"/>
      <c r="AP9" s="252" t="s">
        <v>195</v>
      </c>
      <c r="AQ9" s="253"/>
      <c r="AR9" s="253"/>
      <c r="AS9" s="253"/>
      <c r="AT9" s="253"/>
      <c r="AU9" s="253"/>
      <c r="AV9" s="253"/>
      <c r="AW9" s="253"/>
      <c r="AX9" s="253"/>
      <c r="AY9" s="253"/>
      <c r="AZ9" s="253"/>
      <c r="BA9" s="253"/>
      <c r="BB9" s="254"/>
      <c r="BC9" s="258"/>
      <c r="BD9" s="259"/>
      <c r="BE9" s="259"/>
      <c r="BF9" s="259"/>
      <c r="BG9" s="259"/>
      <c r="BH9" s="259"/>
      <c r="BI9" s="259"/>
      <c r="BJ9" s="259"/>
      <c r="BK9" s="259"/>
      <c r="BL9" s="259"/>
      <c r="BM9" s="259"/>
      <c r="BN9" s="259"/>
      <c r="BO9" s="259"/>
      <c r="BP9" s="259"/>
      <c r="BQ9" s="260"/>
      <c r="BR9" s="258"/>
      <c r="BS9" s="259"/>
      <c r="BT9" s="259"/>
      <c r="BU9" s="259"/>
      <c r="BV9" s="259"/>
      <c r="BW9" s="259"/>
      <c r="BX9" s="259"/>
      <c r="BY9" s="259"/>
      <c r="BZ9" s="259"/>
      <c r="CA9" s="259"/>
      <c r="CB9" s="259"/>
      <c r="CC9" s="259"/>
      <c r="CD9" s="259"/>
      <c r="CE9" s="259"/>
      <c r="CF9" s="260"/>
    </row>
    <row r="10" spans="1:84" s="68" customFormat="1" x14ac:dyDescent="0.2">
      <c r="A10" s="270" t="s">
        <v>322</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2"/>
      <c r="AP10" s="252" t="s">
        <v>195</v>
      </c>
      <c r="AQ10" s="253"/>
      <c r="AR10" s="253"/>
      <c r="AS10" s="253"/>
      <c r="AT10" s="253"/>
      <c r="AU10" s="253"/>
      <c r="AV10" s="253"/>
      <c r="AW10" s="253"/>
      <c r="AX10" s="253"/>
      <c r="AY10" s="253"/>
      <c r="AZ10" s="253"/>
      <c r="BA10" s="253"/>
      <c r="BB10" s="254"/>
      <c r="BC10" s="258"/>
      <c r="BD10" s="259"/>
      <c r="BE10" s="259"/>
      <c r="BF10" s="259"/>
      <c r="BG10" s="259"/>
      <c r="BH10" s="259"/>
      <c r="BI10" s="259"/>
      <c r="BJ10" s="259"/>
      <c r="BK10" s="259"/>
      <c r="BL10" s="259"/>
      <c r="BM10" s="259"/>
      <c r="BN10" s="259"/>
      <c r="BO10" s="259"/>
      <c r="BP10" s="259"/>
      <c r="BQ10" s="260"/>
      <c r="BR10" s="258"/>
      <c r="BS10" s="259"/>
      <c r="BT10" s="259"/>
      <c r="BU10" s="259"/>
      <c r="BV10" s="259"/>
      <c r="BW10" s="259"/>
      <c r="BX10" s="259"/>
      <c r="BY10" s="259"/>
      <c r="BZ10" s="259"/>
      <c r="CA10" s="259"/>
      <c r="CB10" s="259"/>
      <c r="CC10" s="259"/>
      <c r="CD10" s="259"/>
      <c r="CE10" s="259"/>
      <c r="CF10" s="260"/>
    </row>
    <row r="11" spans="1:84" s="68" customFormat="1" x14ac:dyDescent="0.2">
      <c r="A11" s="270" t="s">
        <v>17</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2"/>
      <c r="AP11" s="252" t="s">
        <v>195</v>
      </c>
      <c r="AQ11" s="253"/>
      <c r="AR11" s="253"/>
      <c r="AS11" s="253"/>
      <c r="AT11" s="253"/>
      <c r="AU11" s="253"/>
      <c r="AV11" s="253"/>
      <c r="AW11" s="253"/>
      <c r="AX11" s="253"/>
      <c r="AY11" s="253"/>
      <c r="AZ11" s="253"/>
      <c r="BA11" s="253"/>
      <c r="BB11" s="254"/>
      <c r="BC11" s="258" t="s">
        <v>195</v>
      </c>
      <c r="BD11" s="259"/>
      <c r="BE11" s="259"/>
      <c r="BF11" s="259"/>
      <c r="BG11" s="259"/>
      <c r="BH11" s="259"/>
      <c r="BI11" s="259"/>
      <c r="BJ11" s="259"/>
      <c r="BK11" s="259"/>
      <c r="BL11" s="259"/>
      <c r="BM11" s="259"/>
      <c r="BN11" s="259"/>
      <c r="BO11" s="259"/>
      <c r="BP11" s="259"/>
      <c r="BQ11" s="260"/>
      <c r="BR11" s="258" t="s">
        <v>195</v>
      </c>
      <c r="BS11" s="259"/>
      <c r="BT11" s="259"/>
      <c r="BU11" s="259"/>
      <c r="BV11" s="259"/>
      <c r="BW11" s="259"/>
      <c r="BX11" s="259"/>
      <c r="BY11" s="259"/>
      <c r="BZ11" s="259"/>
      <c r="CA11" s="259"/>
      <c r="CB11" s="259"/>
      <c r="CC11" s="259"/>
      <c r="CD11" s="259"/>
      <c r="CE11" s="259"/>
      <c r="CF11" s="260"/>
    </row>
    <row r="12" spans="1:84" s="68" customFormat="1" x14ac:dyDescent="0.2">
      <c r="A12" s="270"/>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2"/>
      <c r="AP12" s="252"/>
      <c r="AQ12" s="253"/>
      <c r="AR12" s="253"/>
      <c r="AS12" s="253"/>
      <c r="AT12" s="253"/>
      <c r="AU12" s="253"/>
      <c r="AV12" s="253"/>
      <c r="AW12" s="253"/>
      <c r="AX12" s="253"/>
      <c r="AY12" s="253"/>
      <c r="AZ12" s="253"/>
      <c r="BA12" s="253"/>
      <c r="BB12" s="254"/>
      <c r="BC12" s="258"/>
      <c r="BD12" s="259"/>
      <c r="BE12" s="259"/>
      <c r="BF12" s="259"/>
      <c r="BG12" s="259"/>
      <c r="BH12" s="259"/>
      <c r="BI12" s="259"/>
      <c r="BJ12" s="259"/>
      <c r="BK12" s="259"/>
      <c r="BL12" s="259"/>
      <c r="BM12" s="259"/>
      <c r="BN12" s="259"/>
      <c r="BO12" s="259"/>
      <c r="BP12" s="259"/>
      <c r="BQ12" s="260"/>
      <c r="BR12" s="258"/>
      <c r="BS12" s="259"/>
      <c r="BT12" s="259"/>
      <c r="BU12" s="259"/>
      <c r="BV12" s="259"/>
      <c r="BW12" s="259"/>
      <c r="BX12" s="259"/>
      <c r="BY12" s="259"/>
      <c r="BZ12" s="259"/>
      <c r="CA12" s="259"/>
      <c r="CB12" s="259"/>
      <c r="CC12" s="259"/>
      <c r="CD12" s="259"/>
      <c r="CE12" s="259"/>
      <c r="CF12" s="260"/>
    </row>
    <row r="13" spans="1:84" s="68" customFormat="1" x14ac:dyDescent="0.2">
      <c r="A13" s="270"/>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2"/>
      <c r="AP13" s="252"/>
      <c r="AQ13" s="253"/>
      <c r="AR13" s="253"/>
      <c r="AS13" s="253"/>
      <c r="AT13" s="253"/>
      <c r="AU13" s="253"/>
      <c r="AV13" s="253"/>
      <c r="AW13" s="253"/>
      <c r="AX13" s="253"/>
      <c r="AY13" s="253"/>
      <c r="AZ13" s="253"/>
      <c r="BA13" s="253"/>
      <c r="BB13" s="254"/>
      <c r="BC13" s="258"/>
      <c r="BD13" s="259"/>
      <c r="BE13" s="259"/>
      <c r="BF13" s="259"/>
      <c r="BG13" s="259"/>
      <c r="BH13" s="259"/>
      <c r="BI13" s="259"/>
      <c r="BJ13" s="259"/>
      <c r="BK13" s="259"/>
      <c r="BL13" s="259"/>
      <c r="BM13" s="259"/>
      <c r="BN13" s="259"/>
      <c r="BO13" s="259"/>
      <c r="BP13" s="259"/>
      <c r="BQ13" s="260"/>
      <c r="BR13" s="258"/>
      <c r="BS13" s="259"/>
      <c r="BT13" s="259"/>
      <c r="BU13" s="259"/>
      <c r="BV13" s="259"/>
      <c r="BW13" s="259"/>
      <c r="BX13" s="259"/>
      <c r="BY13" s="259"/>
      <c r="BZ13" s="259"/>
      <c r="CA13" s="259"/>
      <c r="CB13" s="259"/>
      <c r="CC13" s="259"/>
      <c r="CD13" s="259"/>
      <c r="CE13" s="259"/>
      <c r="CF13" s="260"/>
    </row>
    <row r="14" spans="1:84" s="68" customFormat="1" x14ac:dyDescent="0.2">
      <c r="A14" s="270" t="s">
        <v>323</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2"/>
      <c r="AP14" s="252"/>
      <c r="AQ14" s="253"/>
      <c r="AR14" s="253"/>
      <c r="AS14" s="253"/>
      <c r="AT14" s="253"/>
      <c r="AU14" s="253"/>
      <c r="AV14" s="253"/>
      <c r="AW14" s="253"/>
      <c r="AX14" s="253"/>
      <c r="AY14" s="253"/>
      <c r="AZ14" s="253"/>
      <c r="BA14" s="253"/>
      <c r="BB14" s="254"/>
      <c r="BC14" s="258"/>
      <c r="BD14" s="259"/>
      <c r="BE14" s="259"/>
      <c r="BF14" s="259"/>
      <c r="BG14" s="259"/>
      <c r="BH14" s="259"/>
      <c r="BI14" s="259"/>
      <c r="BJ14" s="259"/>
      <c r="BK14" s="259"/>
      <c r="BL14" s="259"/>
      <c r="BM14" s="259"/>
      <c r="BN14" s="259"/>
      <c r="BO14" s="259"/>
      <c r="BP14" s="259"/>
      <c r="BQ14" s="260"/>
      <c r="BR14" s="258"/>
      <c r="BS14" s="259"/>
      <c r="BT14" s="259"/>
      <c r="BU14" s="259"/>
      <c r="BV14" s="259"/>
      <c r="BW14" s="259"/>
      <c r="BX14" s="259"/>
      <c r="BY14" s="259"/>
      <c r="BZ14" s="259"/>
      <c r="CA14" s="259"/>
      <c r="CB14" s="259"/>
      <c r="CC14" s="259"/>
      <c r="CD14" s="259"/>
      <c r="CE14" s="259"/>
      <c r="CF14" s="260"/>
    </row>
    <row r="15" spans="1:84" s="68" customFormat="1" x14ac:dyDescent="0.2">
      <c r="A15" s="270" t="s">
        <v>17</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2"/>
      <c r="AP15" s="252" t="s">
        <v>195</v>
      </c>
      <c r="AQ15" s="253"/>
      <c r="AR15" s="253"/>
      <c r="AS15" s="253"/>
      <c r="AT15" s="253"/>
      <c r="AU15" s="253"/>
      <c r="AV15" s="253"/>
      <c r="AW15" s="253"/>
      <c r="AX15" s="253"/>
      <c r="AY15" s="253"/>
      <c r="AZ15" s="253"/>
      <c r="BA15" s="253"/>
      <c r="BB15" s="254"/>
      <c r="BC15" s="258" t="s">
        <v>195</v>
      </c>
      <c r="BD15" s="259"/>
      <c r="BE15" s="259"/>
      <c r="BF15" s="259"/>
      <c r="BG15" s="259"/>
      <c r="BH15" s="259"/>
      <c r="BI15" s="259"/>
      <c r="BJ15" s="259"/>
      <c r="BK15" s="259"/>
      <c r="BL15" s="259"/>
      <c r="BM15" s="259"/>
      <c r="BN15" s="259"/>
      <c r="BO15" s="259"/>
      <c r="BP15" s="259"/>
      <c r="BQ15" s="260"/>
      <c r="BR15" s="258" t="s">
        <v>195</v>
      </c>
      <c r="BS15" s="259"/>
      <c r="BT15" s="259"/>
      <c r="BU15" s="259"/>
      <c r="BV15" s="259"/>
      <c r="BW15" s="259"/>
      <c r="BX15" s="259"/>
      <c r="BY15" s="259"/>
      <c r="BZ15" s="259"/>
      <c r="CA15" s="259"/>
      <c r="CB15" s="259"/>
      <c r="CC15" s="259"/>
      <c r="CD15" s="259"/>
      <c r="CE15" s="259"/>
      <c r="CF15" s="260"/>
    </row>
    <row r="16" spans="1:84" s="68" customFormat="1" x14ac:dyDescent="0.2">
      <c r="A16" s="270"/>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2"/>
      <c r="AP16" s="252"/>
      <c r="AQ16" s="253"/>
      <c r="AR16" s="253"/>
      <c r="AS16" s="253"/>
      <c r="AT16" s="253"/>
      <c r="AU16" s="253"/>
      <c r="AV16" s="253"/>
      <c r="AW16" s="253"/>
      <c r="AX16" s="253"/>
      <c r="AY16" s="253"/>
      <c r="AZ16" s="253"/>
      <c r="BA16" s="253"/>
      <c r="BB16" s="254"/>
      <c r="BC16" s="258"/>
      <c r="BD16" s="259"/>
      <c r="BE16" s="259"/>
      <c r="BF16" s="259"/>
      <c r="BG16" s="259"/>
      <c r="BH16" s="259"/>
      <c r="BI16" s="259"/>
      <c r="BJ16" s="259"/>
      <c r="BK16" s="259"/>
      <c r="BL16" s="259"/>
      <c r="BM16" s="259"/>
      <c r="BN16" s="259"/>
      <c r="BO16" s="259"/>
      <c r="BP16" s="259"/>
      <c r="BQ16" s="260"/>
      <c r="BR16" s="258"/>
      <c r="BS16" s="259"/>
      <c r="BT16" s="259"/>
      <c r="BU16" s="259"/>
      <c r="BV16" s="259"/>
      <c r="BW16" s="259"/>
      <c r="BX16" s="259"/>
      <c r="BY16" s="259"/>
      <c r="BZ16" s="259"/>
      <c r="CA16" s="259"/>
      <c r="CB16" s="259"/>
      <c r="CC16" s="259"/>
      <c r="CD16" s="259"/>
      <c r="CE16" s="259"/>
      <c r="CF16" s="260"/>
    </row>
    <row r="17" spans="1:84" s="69" customFormat="1" x14ac:dyDescent="0.2">
      <c r="A17" s="270" t="s">
        <v>324</v>
      </c>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2"/>
      <c r="AP17" s="252" t="s">
        <v>195</v>
      </c>
      <c r="AQ17" s="253"/>
      <c r="AR17" s="253"/>
      <c r="AS17" s="253"/>
      <c r="AT17" s="253"/>
      <c r="AU17" s="253"/>
      <c r="AV17" s="253"/>
      <c r="AW17" s="253"/>
      <c r="AX17" s="253"/>
      <c r="AY17" s="253"/>
      <c r="AZ17" s="253"/>
      <c r="BA17" s="253"/>
      <c r="BB17" s="254"/>
      <c r="BC17" s="258"/>
      <c r="BD17" s="259"/>
      <c r="BE17" s="259"/>
      <c r="BF17" s="259"/>
      <c r="BG17" s="259"/>
      <c r="BH17" s="259"/>
      <c r="BI17" s="259"/>
      <c r="BJ17" s="259"/>
      <c r="BK17" s="259"/>
      <c r="BL17" s="259"/>
      <c r="BM17" s="259"/>
      <c r="BN17" s="259"/>
      <c r="BO17" s="259"/>
      <c r="BP17" s="259"/>
      <c r="BQ17" s="260"/>
      <c r="BR17" s="258"/>
      <c r="BS17" s="259"/>
      <c r="BT17" s="259"/>
      <c r="BU17" s="259"/>
      <c r="BV17" s="259"/>
      <c r="BW17" s="259"/>
      <c r="BX17" s="259"/>
      <c r="BY17" s="259"/>
      <c r="BZ17" s="259"/>
      <c r="CA17" s="259"/>
      <c r="CB17" s="259"/>
      <c r="CC17" s="259"/>
      <c r="CD17" s="259"/>
      <c r="CE17" s="259"/>
      <c r="CF17" s="260"/>
    </row>
    <row r="18" spans="1:84" s="68" customFormat="1" x14ac:dyDescent="0.2">
      <c r="A18" s="270" t="s">
        <v>17</v>
      </c>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2"/>
      <c r="AP18" s="252" t="s">
        <v>195</v>
      </c>
      <c r="AQ18" s="253"/>
      <c r="AR18" s="253"/>
      <c r="AS18" s="253"/>
      <c r="AT18" s="253"/>
      <c r="AU18" s="253"/>
      <c r="AV18" s="253"/>
      <c r="AW18" s="253"/>
      <c r="AX18" s="253"/>
      <c r="AY18" s="253"/>
      <c r="AZ18" s="253"/>
      <c r="BA18" s="253"/>
      <c r="BB18" s="254"/>
      <c r="BC18" s="258" t="s">
        <v>195</v>
      </c>
      <c r="BD18" s="259"/>
      <c r="BE18" s="259"/>
      <c r="BF18" s="259"/>
      <c r="BG18" s="259"/>
      <c r="BH18" s="259"/>
      <c r="BI18" s="259"/>
      <c r="BJ18" s="259"/>
      <c r="BK18" s="259"/>
      <c r="BL18" s="259"/>
      <c r="BM18" s="259"/>
      <c r="BN18" s="259"/>
      <c r="BO18" s="259"/>
      <c r="BP18" s="259"/>
      <c r="BQ18" s="260"/>
      <c r="BR18" s="258" t="s">
        <v>195</v>
      </c>
      <c r="BS18" s="259"/>
      <c r="BT18" s="259"/>
      <c r="BU18" s="259"/>
      <c r="BV18" s="259"/>
      <c r="BW18" s="259"/>
      <c r="BX18" s="259"/>
      <c r="BY18" s="259"/>
      <c r="BZ18" s="259"/>
      <c r="CA18" s="259"/>
      <c r="CB18" s="259"/>
      <c r="CC18" s="259"/>
      <c r="CD18" s="259"/>
      <c r="CE18" s="259"/>
      <c r="CF18" s="260"/>
    </row>
    <row r="19" spans="1:84" s="68" customFormat="1" x14ac:dyDescent="0.2">
      <c r="A19" s="270"/>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2"/>
      <c r="AP19" s="252"/>
      <c r="AQ19" s="253"/>
      <c r="AR19" s="253"/>
      <c r="AS19" s="253"/>
      <c r="AT19" s="253"/>
      <c r="AU19" s="253"/>
      <c r="AV19" s="253"/>
      <c r="AW19" s="253"/>
      <c r="AX19" s="253"/>
      <c r="AY19" s="253"/>
      <c r="AZ19" s="253"/>
      <c r="BA19" s="253"/>
      <c r="BB19" s="254"/>
      <c r="BC19" s="258"/>
      <c r="BD19" s="259"/>
      <c r="BE19" s="259"/>
      <c r="BF19" s="259"/>
      <c r="BG19" s="259"/>
      <c r="BH19" s="259"/>
      <c r="BI19" s="259"/>
      <c r="BJ19" s="259"/>
      <c r="BK19" s="259"/>
      <c r="BL19" s="259"/>
      <c r="BM19" s="259"/>
      <c r="BN19" s="259"/>
      <c r="BO19" s="259"/>
      <c r="BP19" s="259"/>
      <c r="BQ19" s="260"/>
      <c r="BR19" s="258"/>
      <c r="BS19" s="259"/>
      <c r="BT19" s="259"/>
      <c r="BU19" s="259"/>
      <c r="BV19" s="259"/>
      <c r="BW19" s="259"/>
      <c r="BX19" s="259"/>
      <c r="BY19" s="259"/>
      <c r="BZ19" s="259"/>
      <c r="CA19" s="259"/>
      <c r="CB19" s="259"/>
      <c r="CC19" s="259"/>
      <c r="CD19" s="259"/>
      <c r="CE19" s="259"/>
      <c r="CF19" s="260"/>
    </row>
    <row r="20" spans="1:84" s="68" customFormat="1" x14ac:dyDescent="0.2">
      <c r="A20" s="270" t="s">
        <v>325</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2"/>
      <c r="AP20" s="252" t="s">
        <v>195</v>
      </c>
      <c r="AQ20" s="253"/>
      <c r="AR20" s="253"/>
      <c r="AS20" s="253"/>
      <c r="AT20" s="253"/>
      <c r="AU20" s="253"/>
      <c r="AV20" s="253"/>
      <c r="AW20" s="253"/>
      <c r="AX20" s="253"/>
      <c r="AY20" s="253"/>
      <c r="AZ20" s="253"/>
      <c r="BA20" s="253"/>
      <c r="BB20" s="254"/>
      <c r="BC20" s="258"/>
      <c r="BD20" s="259"/>
      <c r="BE20" s="259"/>
      <c r="BF20" s="259"/>
      <c r="BG20" s="259"/>
      <c r="BH20" s="259"/>
      <c r="BI20" s="259"/>
      <c r="BJ20" s="259"/>
      <c r="BK20" s="259"/>
      <c r="BL20" s="259"/>
      <c r="BM20" s="259"/>
      <c r="BN20" s="259"/>
      <c r="BO20" s="259"/>
      <c r="BP20" s="259"/>
      <c r="BQ20" s="260"/>
      <c r="BR20" s="258"/>
      <c r="BS20" s="259"/>
      <c r="BT20" s="259"/>
      <c r="BU20" s="259"/>
      <c r="BV20" s="259"/>
      <c r="BW20" s="259"/>
      <c r="BX20" s="259"/>
      <c r="BY20" s="259"/>
      <c r="BZ20" s="259"/>
      <c r="CA20" s="259"/>
      <c r="CB20" s="259"/>
      <c r="CC20" s="259"/>
      <c r="CD20" s="259"/>
      <c r="CE20" s="259"/>
      <c r="CF20" s="260"/>
    </row>
    <row r="21" spans="1:84" s="47" customFormat="1" ht="8.25" customHeight="1" x14ac:dyDescent="0.25"/>
    <row r="22" spans="1:84" s="62" customFormat="1" ht="12" x14ac:dyDescent="0.2">
      <c r="A22" s="70" t="s">
        <v>326</v>
      </c>
      <c r="B22" s="71"/>
      <c r="C22" s="71"/>
      <c r="D22" s="71"/>
      <c r="E22" s="71"/>
      <c r="F22" s="71"/>
      <c r="G22" s="71"/>
      <c r="H22" s="71"/>
      <c r="I22" s="71"/>
      <c r="J22" s="71"/>
      <c r="K22" s="71"/>
    </row>
    <row r="23" spans="1:84" s="47" customFormat="1" ht="15" x14ac:dyDescent="0.25"/>
    <row r="24" spans="1:84" s="47" customFormat="1" ht="15" x14ac:dyDescent="0.25">
      <c r="A24" s="206" t="s">
        <v>327</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row>
    <row r="25" spans="1:84" s="47" customFormat="1" ht="12.75" customHeight="1" x14ac:dyDescent="0.25"/>
    <row r="26" spans="1:84" s="57" customFormat="1" ht="41.25" customHeight="1" x14ac:dyDescent="0.2">
      <c r="A26" s="267" t="s">
        <v>161</v>
      </c>
      <c r="B26" s="265"/>
      <c r="C26" s="265"/>
      <c r="D26" s="264" t="s">
        <v>328</v>
      </c>
      <c r="E26" s="265"/>
      <c r="F26" s="265"/>
      <c r="G26" s="265"/>
      <c r="H26" s="265"/>
      <c r="I26" s="265"/>
      <c r="J26" s="265"/>
      <c r="K26" s="265"/>
      <c r="L26" s="265"/>
      <c r="M26" s="265"/>
      <c r="N26" s="265"/>
      <c r="O26" s="265"/>
      <c r="P26" s="265"/>
      <c r="Q26" s="265"/>
      <c r="R26" s="265"/>
      <c r="S26" s="265"/>
      <c r="T26" s="266"/>
      <c r="U26" s="264" t="s">
        <v>329</v>
      </c>
      <c r="V26" s="265"/>
      <c r="W26" s="265"/>
      <c r="X26" s="265"/>
      <c r="Y26" s="265"/>
      <c r="Z26" s="265"/>
      <c r="AA26" s="265"/>
      <c r="AB26" s="266"/>
      <c r="AC26" s="264" t="s">
        <v>330</v>
      </c>
      <c r="AD26" s="265"/>
      <c r="AE26" s="265"/>
      <c r="AF26" s="265"/>
      <c r="AG26" s="265"/>
      <c r="AH26" s="265"/>
      <c r="AI26" s="265"/>
      <c r="AJ26" s="266"/>
      <c r="AK26" s="267" t="s">
        <v>331</v>
      </c>
      <c r="AL26" s="268"/>
      <c r="AM26" s="268"/>
      <c r="AN26" s="268"/>
      <c r="AO26" s="268"/>
      <c r="AP26" s="268"/>
      <c r="AQ26" s="268"/>
      <c r="AR26" s="269"/>
      <c r="AS26" s="267" t="s">
        <v>332</v>
      </c>
      <c r="AT26" s="268"/>
      <c r="AU26" s="268"/>
      <c r="AV26" s="268"/>
      <c r="AW26" s="268"/>
      <c r="AX26" s="268"/>
      <c r="AY26" s="268"/>
      <c r="AZ26" s="269"/>
      <c r="BA26" s="267" t="s">
        <v>333</v>
      </c>
      <c r="BB26" s="268"/>
      <c r="BC26" s="268"/>
      <c r="BD26" s="268"/>
      <c r="BE26" s="268"/>
      <c r="BF26" s="268"/>
      <c r="BG26" s="268"/>
      <c r="BH26" s="269"/>
      <c r="BI26" s="267" t="s">
        <v>334</v>
      </c>
      <c r="BJ26" s="268"/>
      <c r="BK26" s="268"/>
      <c r="BL26" s="268"/>
      <c r="BM26" s="268"/>
      <c r="BN26" s="268"/>
      <c r="BO26" s="268"/>
      <c r="BP26" s="269"/>
      <c r="BQ26" s="267" t="s">
        <v>335</v>
      </c>
      <c r="BR26" s="268"/>
      <c r="BS26" s="268"/>
      <c r="BT26" s="268"/>
      <c r="BU26" s="268"/>
      <c r="BV26" s="268"/>
      <c r="BW26" s="268"/>
      <c r="BX26" s="269"/>
      <c r="BY26" s="267" t="s">
        <v>336</v>
      </c>
      <c r="BZ26" s="268"/>
      <c r="CA26" s="268"/>
      <c r="CB26" s="268"/>
      <c r="CC26" s="268"/>
      <c r="CD26" s="268"/>
      <c r="CE26" s="268"/>
      <c r="CF26" s="269"/>
    </row>
    <row r="27" spans="1:84" s="57" customFormat="1" x14ac:dyDescent="0.2">
      <c r="A27" s="264">
        <v>1</v>
      </c>
      <c r="B27" s="265"/>
      <c r="C27" s="265"/>
      <c r="D27" s="264">
        <v>2</v>
      </c>
      <c r="E27" s="265"/>
      <c r="F27" s="265"/>
      <c r="G27" s="265"/>
      <c r="H27" s="265"/>
      <c r="I27" s="265"/>
      <c r="J27" s="265"/>
      <c r="K27" s="265"/>
      <c r="L27" s="265"/>
      <c r="M27" s="265"/>
      <c r="N27" s="265"/>
      <c r="O27" s="265"/>
      <c r="P27" s="265"/>
      <c r="Q27" s="265"/>
      <c r="R27" s="265"/>
      <c r="S27" s="265"/>
      <c r="T27" s="266"/>
      <c r="U27" s="264">
        <v>3</v>
      </c>
      <c r="V27" s="265"/>
      <c r="W27" s="265"/>
      <c r="X27" s="265"/>
      <c r="Y27" s="265"/>
      <c r="Z27" s="265"/>
      <c r="AA27" s="265"/>
      <c r="AB27" s="266"/>
      <c r="AC27" s="264">
        <v>4</v>
      </c>
      <c r="AD27" s="265"/>
      <c r="AE27" s="265"/>
      <c r="AF27" s="265"/>
      <c r="AG27" s="265"/>
      <c r="AH27" s="265"/>
      <c r="AI27" s="265"/>
      <c r="AJ27" s="266"/>
      <c r="AK27" s="264">
        <v>5</v>
      </c>
      <c r="AL27" s="265"/>
      <c r="AM27" s="265"/>
      <c r="AN27" s="265"/>
      <c r="AO27" s="265"/>
      <c r="AP27" s="265"/>
      <c r="AQ27" s="265"/>
      <c r="AR27" s="266"/>
      <c r="AS27" s="264">
        <v>6</v>
      </c>
      <c r="AT27" s="265"/>
      <c r="AU27" s="265"/>
      <c r="AV27" s="265"/>
      <c r="AW27" s="265"/>
      <c r="AX27" s="265"/>
      <c r="AY27" s="265"/>
      <c r="AZ27" s="266"/>
      <c r="BA27" s="264">
        <v>7</v>
      </c>
      <c r="BB27" s="265"/>
      <c r="BC27" s="265"/>
      <c r="BD27" s="265"/>
      <c r="BE27" s="265"/>
      <c r="BF27" s="265"/>
      <c r="BG27" s="265"/>
      <c r="BH27" s="266"/>
      <c r="BI27" s="264">
        <v>8</v>
      </c>
      <c r="BJ27" s="265"/>
      <c r="BK27" s="265"/>
      <c r="BL27" s="265"/>
      <c r="BM27" s="265"/>
      <c r="BN27" s="265"/>
      <c r="BO27" s="265"/>
      <c r="BP27" s="266"/>
      <c r="BQ27" s="264">
        <v>9</v>
      </c>
      <c r="BR27" s="265"/>
      <c r="BS27" s="265"/>
      <c r="BT27" s="265"/>
      <c r="BU27" s="265"/>
      <c r="BV27" s="265"/>
      <c r="BW27" s="265"/>
      <c r="BX27" s="266"/>
      <c r="BY27" s="264">
        <v>10</v>
      </c>
      <c r="BZ27" s="265"/>
      <c r="CA27" s="265"/>
      <c r="CB27" s="265"/>
      <c r="CC27" s="265"/>
      <c r="CD27" s="265"/>
      <c r="CE27" s="265"/>
      <c r="CF27" s="266"/>
    </row>
    <row r="28" spans="1:84" s="57" customFormat="1" x14ac:dyDescent="0.2">
      <c r="A28" s="252"/>
      <c r="B28" s="253"/>
      <c r="C28" s="253"/>
      <c r="D28" s="255"/>
      <c r="E28" s="256"/>
      <c r="F28" s="256"/>
      <c r="G28" s="256"/>
      <c r="H28" s="256"/>
      <c r="I28" s="256"/>
      <c r="J28" s="256"/>
      <c r="K28" s="256"/>
      <c r="L28" s="256"/>
      <c r="M28" s="256"/>
      <c r="N28" s="256"/>
      <c r="O28" s="256"/>
      <c r="P28" s="256"/>
      <c r="Q28" s="256"/>
      <c r="R28" s="256"/>
      <c r="S28" s="256"/>
      <c r="T28" s="257"/>
      <c r="U28" s="258"/>
      <c r="V28" s="259"/>
      <c r="W28" s="259"/>
      <c r="X28" s="259"/>
      <c r="Y28" s="259"/>
      <c r="Z28" s="259"/>
      <c r="AA28" s="259"/>
      <c r="AB28" s="260"/>
      <c r="AC28" s="261"/>
      <c r="AD28" s="262"/>
      <c r="AE28" s="262"/>
      <c r="AF28" s="262"/>
      <c r="AG28" s="262"/>
      <c r="AH28" s="262"/>
      <c r="AI28" s="262"/>
      <c r="AJ28" s="263"/>
      <c r="AK28" s="258"/>
      <c r="AL28" s="259"/>
      <c r="AM28" s="259"/>
      <c r="AN28" s="259"/>
      <c r="AO28" s="259"/>
      <c r="AP28" s="259"/>
      <c r="AQ28" s="259"/>
      <c r="AR28" s="260"/>
      <c r="AS28" s="258"/>
      <c r="AT28" s="259"/>
      <c r="AU28" s="259"/>
      <c r="AV28" s="259"/>
      <c r="AW28" s="259"/>
      <c r="AX28" s="259"/>
      <c r="AY28" s="259"/>
      <c r="AZ28" s="260"/>
      <c r="BA28" s="258"/>
      <c r="BB28" s="259"/>
      <c r="BC28" s="259"/>
      <c r="BD28" s="259"/>
      <c r="BE28" s="259"/>
      <c r="BF28" s="259"/>
      <c r="BG28" s="259"/>
      <c r="BH28" s="260"/>
      <c r="BI28" s="258"/>
      <c r="BJ28" s="259"/>
      <c r="BK28" s="259"/>
      <c r="BL28" s="259"/>
      <c r="BM28" s="259"/>
      <c r="BN28" s="259"/>
      <c r="BO28" s="259"/>
      <c r="BP28" s="260"/>
      <c r="BQ28" s="252"/>
      <c r="BR28" s="253"/>
      <c r="BS28" s="253"/>
      <c r="BT28" s="253"/>
      <c r="BU28" s="253"/>
      <c r="BV28" s="253"/>
      <c r="BW28" s="253"/>
      <c r="BX28" s="254"/>
      <c r="BY28" s="252"/>
      <c r="BZ28" s="253"/>
      <c r="CA28" s="253"/>
      <c r="CB28" s="253"/>
      <c r="CC28" s="253"/>
      <c r="CD28" s="253"/>
      <c r="CE28" s="253"/>
      <c r="CF28" s="254"/>
    </row>
    <row r="29" spans="1:84" s="57" customFormat="1" x14ac:dyDescent="0.2">
      <c r="A29" s="252"/>
      <c r="B29" s="253"/>
      <c r="C29" s="253"/>
      <c r="D29" s="255"/>
      <c r="E29" s="256"/>
      <c r="F29" s="256"/>
      <c r="G29" s="256"/>
      <c r="H29" s="256"/>
      <c r="I29" s="256"/>
      <c r="J29" s="256"/>
      <c r="K29" s="256"/>
      <c r="L29" s="256"/>
      <c r="M29" s="256"/>
      <c r="N29" s="256"/>
      <c r="O29" s="256"/>
      <c r="P29" s="256"/>
      <c r="Q29" s="256"/>
      <c r="R29" s="256"/>
      <c r="S29" s="256"/>
      <c r="T29" s="257"/>
      <c r="U29" s="258"/>
      <c r="V29" s="259"/>
      <c r="W29" s="259"/>
      <c r="X29" s="259"/>
      <c r="Y29" s="259"/>
      <c r="Z29" s="259"/>
      <c r="AA29" s="259"/>
      <c r="AB29" s="260"/>
      <c r="AC29" s="261"/>
      <c r="AD29" s="262"/>
      <c r="AE29" s="262"/>
      <c r="AF29" s="262"/>
      <c r="AG29" s="262"/>
      <c r="AH29" s="262"/>
      <c r="AI29" s="262"/>
      <c r="AJ29" s="263"/>
      <c r="AK29" s="258"/>
      <c r="AL29" s="259"/>
      <c r="AM29" s="259"/>
      <c r="AN29" s="259"/>
      <c r="AO29" s="259"/>
      <c r="AP29" s="259"/>
      <c r="AQ29" s="259"/>
      <c r="AR29" s="260"/>
      <c r="AS29" s="258"/>
      <c r="AT29" s="259"/>
      <c r="AU29" s="259"/>
      <c r="AV29" s="259"/>
      <c r="AW29" s="259"/>
      <c r="AX29" s="259"/>
      <c r="AY29" s="259"/>
      <c r="AZ29" s="260"/>
      <c r="BA29" s="258"/>
      <c r="BB29" s="259"/>
      <c r="BC29" s="259"/>
      <c r="BD29" s="259"/>
      <c r="BE29" s="259"/>
      <c r="BF29" s="259"/>
      <c r="BG29" s="259"/>
      <c r="BH29" s="260"/>
      <c r="BI29" s="258"/>
      <c r="BJ29" s="259"/>
      <c r="BK29" s="259"/>
      <c r="BL29" s="259"/>
      <c r="BM29" s="259"/>
      <c r="BN29" s="259"/>
      <c r="BO29" s="259"/>
      <c r="BP29" s="260"/>
      <c r="BQ29" s="252"/>
      <c r="BR29" s="253"/>
      <c r="BS29" s="253"/>
      <c r="BT29" s="253"/>
      <c r="BU29" s="253"/>
      <c r="BV29" s="253"/>
      <c r="BW29" s="253"/>
      <c r="BX29" s="254"/>
      <c r="BY29" s="252"/>
      <c r="BZ29" s="253"/>
      <c r="CA29" s="253"/>
      <c r="CB29" s="253"/>
      <c r="CC29" s="253"/>
      <c r="CD29" s="253"/>
      <c r="CE29" s="253"/>
      <c r="CF29" s="254"/>
    </row>
  </sheetData>
  <mergeCells count="106">
    <mergeCell ref="Z1:AW1"/>
    <mergeCell ref="AX1:BD1"/>
    <mergeCell ref="W2:BS2"/>
    <mergeCell ref="A3:CF3"/>
    <mergeCell ref="AF4:AT4"/>
    <mergeCell ref="AU4:AV4"/>
    <mergeCell ref="AW4:AX4"/>
    <mergeCell ref="AY4:AZ4"/>
    <mergeCell ref="AD5:AZ5"/>
    <mergeCell ref="A7:AO7"/>
    <mergeCell ref="AP7:BB7"/>
    <mergeCell ref="BC7:BQ7"/>
    <mergeCell ref="BR7:CF7"/>
    <mergeCell ref="A8:AO8"/>
    <mergeCell ref="AP8:BB8"/>
    <mergeCell ref="BC8:BQ8"/>
    <mergeCell ref="BR8:CF8"/>
    <mergeCell ref="A11:AO11"/>
    <mergeCell ref="AP11:BB11"/>
    <mergeCell ref="BC11:BQ11"/>
    <mergeCell ref="BR11:CF11"/>
    <mergeCell ref="A12:AO12"/>
    <mergeCell ref="AP12:BB12"/>
    <mergeCell ref="BC12:BQ12"/>
    <mergeCell ref="BR12:CF12"/>
    <mergeCell ref="A9:AO9"/>
    <mergeCell ref="AP9:BB9"/>
    <mergeCell ref="BC9:BQ9"/>
    <mergeCell ref="BR9:CF9"/>
    <mergeCell ref="A10:AO10"/>
    <mergeCell ref="AP10:BB10"/>
    <mergeCell ref="BC10:BQ10"/>
    <mergeCell ref="BR10:CF10"/>
    <mergeCell ref="A15:AO15"/>
    <mergeCell ref="AP15:BB15"/>
    <mergeCell ref="BC15:BQ15"/>
    <mergeCell ref="BR15:CF15"/>
    <mergeCell ref="A16:AO16"/>
    <mergeCell ref="AP16:BB16"/>
    <mergeCell ref="BC16:BQ16"/>
    <mergeCell ref="BR16:CF16"/>
    <mergeCell ref="A13:AO13"/>
    <mergeCell ref="AP13:BB13"/>
    <mergeCell ref="BC13:BQ13"/>
    <mergeCell ref="BR13:CF13"/>
    <mergeCell ref="A14:AO14"/>
    <mergeCell ref="AP14:BB14"/>
    <mergeCell ref="BC14:BQ14"/>
    <mergeCell ref="BR14:CF14"/>
    <mergeCell ref="A19:AO19"/>
    <mergeCell ref="AP19:BB19"/>
    <mergeCell ref="BC19:BQ19"/>
    <mergeCell ref="BR19:CF19"/>
    <mergeCell ref="A20:AO20"/>
    <mergeCell ref="AP20:BB20"/>
    <mergeCell ref="BC20:BQ20"/>
    <mergeCell ref="BR20:CF20"/>
    <mergeCell ref="A17:AO17"/>
    <mergeCell ref="AP17:BB17"/>
    <mergeCell ref="BC17:BQ17"/>
    <mergeCell ref="BR17:CF17"/>
    <mergeCell ref="A18:AO18"/>
    <mergeCell ref="AP18:BB18"/>
    <mergeCell ref="BC18:BQ18"/>
    <mergeCell ref="BR18:CF18"/>
    <mergeCell ref="A24:CF24"/>
    <mergeCell ref="A26:C26"/>
    <mergeCell ref="D26:T26"/>
    <mergeCell ref="U26:AB26"/>
    <mergeCell ref="AC26:AJ26"/>
    <mergeCell ref="AK26:AR26"/>
    <mergeCell ref="AS26:AZ26"/>
    <mergeCell ref="BA26:BH26"/>
    <mergeCell ref="BI26:BP26"/>
    <mergeCell ref="BQ26:BX26"/>
    <mergeCell ref="BY26:CF26"/>
    <mergeCell ref="BY27:CF27"/>
    <mergeCell ref="A28:C28"/>
    <mergeCell ref="D28:T28"/>
    <mergeCell ref="U28:AB28"/>
    <mergeCell ref="AC28:AJ28"/>
    <mergeCell ref="AK28:AR28"/>
    <mergeCell ref="AS28:AZ28"/>
    <mergeCell ref="BA28:BH28"/>
    <mergeCell ref="BI28:BP28"/>
    <mergeCell ref="BQ28:BX28"/>
    <mergeCell ref="A27:C27"/>
    <mergeCell ref="D27:T27"/>
    <mergeCell ref="U27:AB27"/>
    <mergeCell ref="AC27:AJ27"/>
    <mergeCell ref="AK27:AR27"/>
    <mergeCell ref="AS27:AZ27"/>
    <mergeCell ref="BA27:BH27"/>
    <mergeCell ref="BI27:BP27"/>
    <mergeCell ref="BQ27:BX27"/>
    <mergeCell ref="BY29:CF29"/>
    <mergeCell ref="BY28:CF28"/>
    <mergeCell ref="A29:C29"/>
    <mergeCell ref="D29:T29"/>
    <mergeCell ref="U29:AB29"/>
    <mergeCell ref="AC29:AJ29"/>
    <mergeCell ref="AK29:AR29"/>
    <mergeCell ref="AS29:AZ29"/>
    <mergeCell ref="BA29:BH29"/>
    <mergeCell ref="BI29:BP29"/>
    <mergeCell ref="BQ29:BX29"/>
  </mergeCells>
  <pageMargins left="0.39370078740157483" right="0.39370078740157483" top="0.59055118110236227"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9"/>
  <sheetViews>
    <sheetView showGridLines="0" view="pageBreakPreview" zoomScale="60" zoomScaleNormal="100" workbookViewId="0">
      <selection activeCell="AZ6" sqref="AZ6:BG6"/>
    </sheetView>
  </sheetViews>
  <sheetFormatPr defaultColWidth="1.5703125" defaultRowHeight="12.75" x14ac:dyDescent="0.2"/>
  <cols>
    <col min="1" max="16384" width="1.5703125" style="63"/>
  </cols>
  <sheetData>
    <row r="1" spans="1:83" s="47" customFormat="1" ht="15" x14ac:dyDescent="0.25">
      <c r="A1" s="72"/>
      <c r="B1" s="206" t="s">
        <v>337</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72"/>
    </row>
    <row r="2" spans="1:83" s="47" customFormat="1" ht="12.75" customHeight="1" x14ac:dyDescent="0.25"/>
    <row r="3" spans="1:83" s="57" customFormat="1" ht="41.25" customHeight="1" x14ac:dyDescent="0.2">
      <c r="A3" s="267" t="s">
        <v>161</v>
      </c>
      <c r="B3" s="265"/>
      <c r="C3" s="266"/>
      <c r="D3" s="264" t="s">
        <v>328</v>
      </c>
      <c r="E3" s="265"/>
      <c r="F3" s="265"/>
      <c r="G3" s="265"/>
      <c r="H3" s="265"/>
      <c r="I3" s="265"/>
      <c r="J3" s="265"/>
      <c r="K3" s="265"/>
      <c r="L3" s="265"/>
      <c r="M3" s="265"/>
      <c r="N3" s="265"/>
      <c r="O3" s="265"/>
      <c r="P3" s="265"/>
      <c r="Q3" s="265"/>
      <c r="R3" s="265"/>
      <c r="S3" s="266"/>
      <c r="T3" s="264" t="s">
        <v>329</v>
      </c>
      <c r="U3" s="265"/>
      <c r="V3" s="265"/>
      <c r="W3" s="265"/>
      <c r="X3" s="265"/>
      <c r="Y3" s="265"/>
      <c r="Z3" s="265"/>
      <c r="AA3" s="266"/>
      <c r="AB3" s="264" t="s">
        <v>330</v>
      </c>
      <c r="AC3" s="265"/>
      <c r="AD3" s="265"/>
      <c r="AE3" s="265"/>
      <c r="AF3" s="265"/>
      <c r="AG3" s="265"/>
      <c r="AH3" s="265"/>
      <c r="AI3" s="265"/>
      <c r="AJ3" s="267" t="s">
        <v>331</v>
      </c>
      <c r="AK3" s="268"/>
      <c r="AL3" s="268"/>
      <c r="AM3" s="268"/>
      <c r="AN3" s="268"/>
      <c r="AO3" s="268"/>
      <c r="AP3" s="268"/>
      <c r="AQ3" s="269"/>
      <c r="AR3" s="267" t="s">
        <v>338</v>
      </c>
      <c r="AS3" s="268"/>
      <c r="AT3" s="268"/>
      <c r="AU3" s="268"/>
      <c r="AV3" s="268"/>
      <c r="AW3" s="268"/>
      <c r="AX3" s="268"/>
      <c r="AY3" s="268"/>
      <c r="AZ3" s="267" t="s">
        <v>339</v>
      </c>
      <c r="BA3" s="268"/>
      <c r="BB3" s="268"/>
      <c r="BC3" s="268"/>
      <c r="BD3" s="268"/>
      <c r="BE3" s="268"/>
      <c r="BF3" s="268"/>
      <c r="BG3" s="269"/>
      <c r="BH3" s="267" t="s">
        <v>340</v>
      </c>
      <c r="BI3" s="268"/>
      <c r="BJ3" s="268"/>
      <c r="BK3" s="268"/>
      <c r="BL3" s="268"/>
      <c r="BM3" s="268"/>
      <c r="BN3" s="268"/>
      <c r="BO3" s="269"/>
      <c r="BP3" s="267" t="s">
        <v>335</v>
      </c>
      <c r="BQ3" s="268"/>
      <c r="BR3" s="268"/>
      <c r="BS3" s="268"/>
      <c r="BT3" s="268"/>
      <c r="BU3" s="268"/>
      <c r="BV3" s="268"/>
      <c r="BW3" s="269"/>
      <c r="BX3" s="267" t="s">
        <v>336</v>
      </c>
      <c r="BY3" s="268"/>
      <c r="BZ3" s="268"/>
      <c r="CA3" s="268"/>
      <c r="CB3" s="268"/>
      <c r="CC3" s="268"/>
      <c r="CD3" s="268"/>
      <c r="CE3" s="269"/>
    </row>
    <row r="4" spans="1:83" s="57" customFormat="1" x14ac:dyDescent="0.2">
      <c r="A4" s="264">
        <v>1</v>
      </c>
      <c r="B4" s="265"/>
      <c r="C4" s="266"/>
      <c r="D4" s="264">
        <v>2</v>
      </c>
      <c r="E4" s="265"/>
      <c r="F4" s="265"/>
      <c r="G4" s="265"/>
      <c r="H4" s="265"/>
      <c r="I4" s="265"/>
      <c r="J4" s="265"/>
      <c r="K4" s="265"/>
      <c r="L4" s="265"/>
      <c r="M4" s="265"/>
      <c r="N4" s="265"/>
      <c r="O4" s="265"/>
      <c r="P4" s="265"/>
      <c r="Q4" s="265"/>
      <c r="R4" s="265"/>
      <c r="S4" s="266"/>
      <c r="T4" s="264">
        <v>3</v>
      </c>
      <c r="U4" s="265"/>
      <c r="V4" s="265"/>
      <c r="W4" s="265"/>
      <c r="X4" s="265"/>
      <c r="Y4" s="265"/>
      <c r="Z4" s="265"/>
      <c r="AA4" s="266"/>
      <c r="AB4" s="264">
        <v>4</v>
      </c>
      <c r="AC4" s="265"/>
      <c r="AD4" s="265"/>
      <c r="AE4" s="265"/>
      <c r="AF4" s="265"/>
      <c r="AG4" s="265"/>
      <c r="AH4" s="265"/>
      <c r="AI4" s="265"/>
      <c r="AJ4" s="264">
        <v>5</v>
      </c>
      <c r="AK4" s="265"/>
      <c r="AL4" s="265"/>
      <c r="AM4" s="265"/>
      <c r="AN4" s="265"/>
      <c r="AO4" s="265"/>
      <c r="AP4" s="265"/>
      <c r="AQ4" s="266"/>
      <c r="AR4" s="264">
        <v>6</v>
      </c>
      <c r="AS4" s="265"/>
      <c r="AT4" s="265"/>
      <c r="AU4" s="265"/>
      <c r="AV4" s="265"/>
      <c r="AW4" s="265"/>
      <c r="AX4" s="265"/>
      <c r="AY4" s="265"/>
      <c r="AZ4" s="264">
        <v>7</v>
      </c>
      <c r="BA4" s="265"/>
      <c r="BB4" s="265"/>
      <c r="BC4" s="265"/>
      <c r="BD4" s="265"/>
      <c r="BE4" s="265"/>
      <c r="BF4" s="265"/>
      <c r="BG4" s="266"/>
      <c r="BH4" s="264">
        <v>8</v>
      </c>
      <c r="BI4" s="265"/>
      <c r="BJ4" s="265"/>
      <c r="BK4" s="265"/>
      <c r="BL4" s="265"/>
      <c r="BM4" s="265"/>
      <c r="BN4" s="265"/>
      <c r="BO4" s="266"/>
      <c r="BP4" s="264">
        <v>9</v>
      </c>
      <c r="BQ4" s="265"/>
      <c r="BR4" s="265"/>
      <c r="BS4" s="265"/>
      <c r="BT4" s="265"/>
      <c r="BU4" s="265"/>
      <c r="BV4" s="265"/>
      <c r="BW4" s="266"/>
      <c r="BX4" s="264">
        <v>10</v>
      </c>
      <c r="BY4" s="265"/>
      <c r="BZ4" s="265"/>
      <c r="CA4" s="265"/>
      <c r="CB4" s="265"/>
      <c r="CC4" s="265"/>
      <c r="CD4" s="265"/>
      <c r="CE4" s="266"/>
    </row>
    <row r="5" spans="1:83" s="57" customFormat="1" ht="31.5" customHeight="1" x14ac:dyDescent="0.2">
      <c r="A5" s="252"/>
      <c r="B5" s="253"/>
      <c r="C5" s="254"/>
      <c r="D5" s="236" t="s">
        <v>385</v>
      </c>
      <c r="E5" s="237"/>
      <c r="F5" s="237"/>
      <c r="G5" s="237"/>
      <c r="H5" s="237"/>
      <c r="I5" s="237"/>
      <c r="J5" s="237"/>
      <c r="K5" s="237"/>
      <c r="L5" s="237"/>
      <c r="M5" s="237"/>
      <c r="N5" s="237"/>
      <c r="O5" s="237"/>
      <c r="P5" s="237"/>
      <c r="Q5" s="237"/>
      <c r="R5" s="237"/>
      <c r="S5" s="238"/>
      <c r="T5" s="258" t="s">
        <v>386</v>
      </c>
      <c r="U5" s="259"/>
      <c r="V5" s="259"/>
      <c r="W5" s="259"/>
      <c r="X5" s="259"/>
      <c r="Y5" s="259"/>
      <c r="Z5" s="259"/>
      <c r="AA5" s="260"/>
      <c r="AB5" s="230" t="s">
        <v>387</v>
      </c>
      <c r="AC5" s="231"/>
      <c r="AD5" s="231"/>
      <c r="AE5" s="231"/>
      <c r="AF5" s="231"/>
      <c r="AG5" s="231"/>
      <c r="AH5" s="231"/>
      <c r="AI5" s="232"/>
      <c r="AJ5" s="291">
        <v>30000</v>
      </c>
      <c r="AK5" s="292"/>
      <c r="AL5" s="292"/>
      <c r="AM5" s="292"/>
      <c r="AN5" s="292"/>
      <c r="AO5" s="292"/>
      <c r="AP5" s="292"/>
      <c r="AQ5" s="292"/>
      <c r="AR5" s="291">
        <v>30000</v>
      </c>
      <c r="AS5" s="292"/>
      <c r="AT5" s="292"/>
      <c r="AU5" s="292"/>
      <c r="AV5" s="292"/>
      <c r="AW5" s="292"/>
      <c r="AX5" s="292"/>
      <c r="AY5" s="292"/>
      <c r="AZ5" s="258"/>
      <c r="BA5" s="259"/>
      <c r="BB5" s="259"/>
      <c r="BC5" s="259"/>
      <c r="BD5" s="259"/>
      <c r="BE5" s="259"/>
      <c r="BF5" s="259"/>
      <c r="BG5" s="260"/>
      <c r="BH5" s="258"/>
      <c r="BI5" s="259"/>
      <c r="BJ5" s="259"/>
      <c r="BK5" s="259"/>
      <c r="BL5" s="259"/>
      <c r="BM5" s="259"/>
      <c r="BN5" s="259"/>
      <c r="BO5" s="260"/>
      <c r="BP5" s="239" t="s">
        <v>388</v>
      </c>
      <c r="BQ5" s="240"/>
      <c r="BR5" s="240"/>
      <c r="BS5" s="240"/>
      <c r="BT5" s="240"/>
      <c r="BU5" s="240"/>
      <c r="BV5" s="240"/>
      <c r="BW5" s="293"/>
      <c r="BX5" s="239" t="s">
        <v>388</v>
      </c>
      <c r="BY5" s="240"/>
      <c r="BZ5" s="240"/>
      <c r="CA5" s="240"/>
      <c r="CB5" s="240"/>
      <c r="CC5" s="240"/>
      <c r="CD5" s="240"/>
      <c r="CE5" s="293"/>
    </row>
    <row r="6" spans="1:83" s="57" customFormat="1" ht="15" customHeight="1" x14ac:dyDescent="0.2">
      <c r="A6" s="252"/>
      <c r="B6" s="253"/>
      <c r="C6" s="254"/>
      <c r="D6" s="255"/>
      <c r="E6" s="256"/>
      <c r="F6" s="256"/>
      <c r="G6" s="256"/>
      <c r="H6" s="256"/>
      <c r="I6" s="256"/>
      <c r="J6" s="256"/>
      <c r="K6" s="256"/>
      <c r="L6" s="256"/>
      <c r="M6" s="256"/>
      <c r="N6" s="256"/>
      <c r="O6" s="256"/>
      <c r="P6" s="256"/>
      <c r="Q6" s="256"/>
      <c r="R6" s="256"/>
      <c r="S6" s="257"/>
      <c r="T6" s="258"/>
      <c r="U6" s="259"/>
      <c r="V6" s="259"/>
      <c r="W6" s="259"/>
      <c r="X6" s="259"/>
      <c r="Y6" s="259"/>
      <c r="Z6" s="259"/>
      <c r="AA6" s="260"/>
      <c r="AB6" s="261"/>
      <c r="AC6" s="262"/>
      <c r="AD6" s="262"/>
      <c r="AE6" s="262"/>
      <c r="AF6" s="262"/>
      <c r="AG6" s="262"/>
      <c r="AH6" s="262"/>
      <c r="AI6" s="262"/>
      <c r="AJ6" s="258"/>
      <c r="AK6" s="259"/>
      <c r="AL6" s="259"/>
      <c r="AM6" s="259"/>
      <c r="AN6" s="259"/>
      <c r="AO6" s="259"/>
      <c r="AP6" s="259"/>
      <c r="AQ6" s="260"/>
      <c r="AR6" s="258"/>
      <c r="AS6" s="259"/>
      <c r="AT6" s="259"/>
      <c r="AU6" s="259"/>
      <c r="AV6" s="259"/>
      <c r="AW6" s="259"/>
      <c r="AX6" s="259"/>
      <c r="AY6" s="259"/>
      <c r="AZ6" s="258"/>
      <c r="BA6" s="259"/>
      <c r="BB6" s="259"/>
      <c r="BC6" s="259"/>
      <c r="BD6" s="259"/>
      <c r="BE6" s="259"/>
      <c r="BF6" s="259"/>
      <c r="BG6" s="260"/>
      <c r="BH6" s="258"/>
      <c r="BI6" s="259"/>
      <c r="BJ6" s="259"/>
      <c r="BK6" s="259"/>
      <c r="BL6" s="259"/>
      <c r="BM6" s="259"/>
      <c r="BN6" s="259"/>
      <c r="BO6" s="260"/>
      <c r="BP6" s="252"/>
      <c r="BQ6" s="253"/>
      <c r="BR6" s="253"/>
      <c r="BS6" s="253"/>
      <c r="BT6" s="253"/>
      <c r="BU6" s="253"/>
      <c r="BV6" s="253"/>
      <c r="BW6" s="254"/>
      <c r="BX6" s="252"/>
      <c r="BY6" s="253"/>
      <c r="BZ6" s="253"/>
      <c r="CA6" s="253"/>
      <c r="CB6" s="253"/>
      <c r="CC6" s="253"/>
      <c r="CD6" s="253"/>
      <c r="CE6" s="254"/>
    </row>
    <row r="7" spans="1:83" s="47" customFormat="1" ht="15" x14ac:dyDescent="0.25">
      <c r="AP7" s="73"/>
    </row>
    <row r="8" spans="1:83" s="47" customFormat="1" ht="15" customHeight="1" x14ac:dyDescent="0.25">
      <c r="A8" s="127" t="s">
        <v>341</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row>
    <row r="9" spans="1:83" s="47" customFormat="1" ht="15" x14ac:dyDescent="0.25">
      <c r="AE9" s="290" t="s">
        <v>183</v>
      </c>
      <c r="AF9" s="290"/>
      <c r="AG9" s="208"/>
      <c r="AH9" s="208"/>
      <c r="AI9" s="208"/>
      <c r="AJ9" s="208"/>
      <c r="AK9" s="208"/>
      <c r="AL9" s="208"/>
      <c r="AM9" s="208"/>
      <c r="AN9" s="208"/>
      <c r="AO9" s="208"/>
      <c r="AP9" s="208"/>
      <c r="AQ9" s="208"/>
      <c r="AR9" s="208"/>
      <c r="AS9" s="208"/>
      <c r="AT9" s="208"/>
      <c r="AU9" s="208"/>
      <c r="AV9" s="208"/>
      <c r="AW9" s="153" t="s">
        <v>184</v>
      </c>
      <c r="AX9" s="153"/>
      <c r="AY9" s="209"/>
      <c r="AZ9" s="209"/>
      <c r="BA9" s="209"/>
      <c r="BB9" s="54" t="s">
        <v>132</v>
      </c>
    </row>
    <row r="10" spans="1:83" s="62" customFormat="1" x14ac:dyDescent="0.2">
      <c r="AG10" s="289" t="s">
        <v>342</v>
      </c>
      <c r="AH10" s="289"/>
      <c r="AI10" s="289"/>
      <c r="AJ10" s="289"/>
      <c r="AK10" s="289"/>
      <c r="AL10" s="289"/>
      <c r="AM10" s="289"/>
      <c r="AN10" s="289"/>
      <c r="AO10" s="289"/>
      <c r="AP10" s="289"/>
      <c r="AQ10" s="289"/>
      <c r="AR10" s="289"/>
      <c r="AS10" s="289"/>
      <c r="AT10" s="289"/>
      <c r="AU10" s="289"/>
      <c r="AV10" s="289"/>
    </row>
    <row r="11" spans="1:83" s="47" customFormat="1" ht="12.75" customHeight="1" x14ac:dyDescent="0.25"/>
    <row r="12" spans="1:83" s="57" customFormat="1" ht="30" customHeight="1" x14ac:dyDescent="0.2">
      <c r="A12" s="203" t="s">
        <v>48</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5"/>
      <c r="AL12" s="203" t="s">
        <v>186</v>
      </c>
      <c r="AM12" s="204"/>
      <c r="AN12" s="204"/>
      <c r="AO12" s="204"/>
      <c r="AP12" s="204"/>
      <c r="AQ12" s="204"/>
      <c r="AR12" s="204"/>
      <c r="AS12" s="204"/>
      <c r="AT12" s="204"/>
      <c r="AU12" s="204"/>
      <c r="AV12" s="204"/>
      <c r="AW12" s="205"/>
      <c r="AX12" s="230" t="s">
        <v>343</v>
      </c>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5"/>
    </row>
    <row r="13" spans="1:83" s="57" customFormat="1" x14ac:dyDescent="0.2">
      <c r="A13" s="264">
        <v>1</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6"/>
      <c r="AL13" s="264">
        <v>2</v>
      </c>
      <c r="AM13" s="265"/>
      <c r="AN13" s="265"/>
      <c r="AO13" s="265"/>
      <c r="AP13" s="265"/>
      <c r="AQ13" s="265"/>
      <c r="AR13" s="265"/>
      <c r="AS13" s="265"/>
      <c r="AT13" s="265"/>
      <c r="AU13" s="265"/>
      <c r="AV13" s="265"/>
      <c r="AW13" s="266"/>
      <c r="AX13" s="264">
        <v>3</v>
      </c>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6"/>
    </row>
    <row r="14" spans="1:83" s="57" customFormat="1" x14ac:dyDescent="0.2">
      <c r="A14" s="270" t="s">
        <v>193</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2"/>
      <c r="AL14" s="252" t="s">
        <v>344</v>
      </c>
      <c r="AM14" s="253"/>
      <c r="AN14" s="253"/>
      <c r="AO14" s="253"/>
      <c r="AP14" s="253"/>
      <c r="AQ14" s="253"/>
      <c r="AR14" s="253"/>
      <c r="AS14" s="253"/>
      <c r="AT14" s="253"/>
      <c r="AU14" s="253"/>
      <c r="AV14" s="253"/>
      <c r="AW14" s="254"/>
      <c r="AX14" s="280"/>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2"/>
    </row>
    <row r="15" spans="1:83" s="57" customFormat="1" x14ac:dyDescent="0.2">
      <c r="A15" s="270" t="s">
        <v>293</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2"/>
      <c r="AL15" s="252" t="s">
        <v>345</v>
      </c>
      <c r="AM15" s="253"/>
      <c r="AN15" s="253"/>
      <c r="AO15" s="253"/>
      <c r="AP15" s="253"/>
      <c r="AQ15" s="253"/>
      <c r="AR15" s="253"/>
      <c r="AS15" s="253"/>
      <c r="AT15" s="253"/>
      <c r="AU15" s="253"/>
      <c r="AV15" s="253"/>
      <c r="AW15" s="254"/>
      <c r="AX15" s="280"/>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2"/>
    </row>
    <row r="16" spans="1:83" s="57" customFormat="1" x14ac:dyDescent="0.2">
      <c r="A16" s="270" t="s">
        <v>346</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2"/>
      <c r="AL16" s="252" t="s">
        <v>347</v>
      </c>
      <c r="AM16" s="253"/>
      <c r="AN16" s="253"/>
      <c r="AO16" s="253"/>
      <c r="AP16" s="253"/>
      <c r="AQ16" s="253"/>
      <c r="AR16" s="253"/>
      <c r="AS16" s="253"/>
      <c r="AT16" s="253"/>
      <c r="AU16" s="253"/>
      <c r="AV16" s="253"/>
      <c r="AW16" s="254"/>
      <c r="AX16" s="280"/>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2"/>
    </row>
    <row r="17" spans="1:83" s="57" customFormat="1" x14ac:dyDescent="0.2">
      <c r="A17" s="286"/>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8"/>
      <c r="AL17" s="252"/>
      <c r="AM17" s="253"/>
      <c r="AN17" s="253"/>
      <c r="AO17" s="253"/>
      <c r="AP17" s="253"/>
      <c r="AQ17" s="253"/>
      <c r="AR17" s="253"/>
      <c r="AS17" s="253"/>
      <c r="AT17" s="253"/>
      <c r="AU17" s="253"/>
      <c r="AV17" s="253"/>
      <c r="AW17" s="254"/>
      <c r="AX17" s="280"/>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2"/>
    </row>
    <row r="18" spans="1:83" s="57" customFormat="1" x14ac:dyDescent="0.2">
      <c r="A18" s="270" t="s">
        <v>348</v>
      </c>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2"/>
      <c r="AL18" s="252" t="s">
        <v>216</v>
      </c>
      <c r="AM18" s="253"/>
      <c r="AN18" s="253"/>
      <c r="AO18" s="253"/>
      <c r="AP18" s="253"/>
      <c r="AQ18" s="253"/>
      <c r="AR18" s="253"/>
      <c r="AS18" s="253"/>
      <c r="AT18" s="253"/>
      <c r="AU18" s="253"/>
      <c r="AV18" s="253"/>
      <c r="AW18" s="254"/>
      <c r="AX18" s="280"/>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2"/>
    </row>
    <row r="19" spans="1:83" s="57" customFormat="1" ht="15" x14ac:dyDescent="0.25">
      <c r="A19" s="283"/>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5"/>
      <c r="AL19" s="252"/>
      <c r="AM19" s="253"/>
      <c r="AN19" s="253"/>
      <c r="AO19" s="253"/>
      <c r="AP19" s="253"/>
      <c r="AQ19" s="253"/>
      <c r="AR19" s="253"/>
      <c r="AS19" s="253"/>
      <c r="AT19" s="253"/>
      <c r="AU19" s="253"/>
      <c r="AV19" s="253"/>
      <c r="AW19" s="254"/>
      <c r="AX19" s="280"/>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2"/>
    </row>
  </sheetData>
  <mergeCells count="71">
    <mergeCell ref="B1:CD1"/>
    <mergeCell ref="A3:C3"/>
    <mergeCell ref="D3:S3"/>
    <mergeCell ref="T3:AA3"/>
    <mergeCell ref="AB3:AI3"/>
    <mergeCell ref="AJ3:AQ3"/>
    <mergeCell ref="AR3:AY3"/>
    <mergeCell ref="AZ3:BG3"/>
    <mergeCell ref="BH3:BO3"/>
    <mergeCell ref="BP3:BW3"/>
    <mergeCell ref="BX3:CE3"/>
    <mergeCell ref="A4:C4"/>
    <mergeCell ref="D4:S4"/>
    <mergeCell ref="T4:AA4"/>
    <mergeCell ref="AB4:AI4"/>
    <mergeCell ref="AJ4:AQ4"/>
    <mergeCell ref="AR4:AY4"/>
    <mergeCell ref="AZ4:BG4"/>
    <mergeCell ref="BH4:BO4"/>
    <mergeCell ref="BP4:BW4"/>
    <mergeCell ref="BX4:CE4"/>
    <mergeCell ref="A5:C5"/>
    <mergeCell ref="D5:S5"/>
    <mergeCell ref="T5:AA5"/>
    <mergeCell ref="AB5:AI5"/>
    <mergeCell ref="AJ5:AQ5"/>
    <mergeCell ref="AR5:AY5"/>
    <mergeCell ref="AZ5:BG5"/>
    <mergeCell ref="BH5:BO5"/>
    <mergeCell ref="BP5:BW5"/>
    <mergeCell ref="BX5:CE5"/>
    <mergeCell ref="A6:C6"/>
    <mergeCell ref="D6:S6"/>
    <mergeCell ref="T6:AA6"/>
    <mergeCell ref="AB6:AI6"/>
    <mergeCell ref="AJ6:AQ6"/>
    <mergeCell ref="AR6:AY6"/>
    <mergeCell ref="AZ6:BG6"/>
    <mergeCell ref="BH6:BO6"/>
    <mergeCell ref="BP6:BW6"/>
    <mergeCell ref="BX6:CE6"/>
    <mergeCell ref="A8:CE8"/>
    <mergeCell ref="AE9:AF9"/>
    <mergeCell ref="AG9:AV9"/>
    <mergeCell ref="AW9:AX9"/>
    <mergeCell ref="AY9:BA9"/>
    <mergeCell ref="AG10:AV10"/>
    <mergeCell ref="A12:AK12"/>
    <mergeCell ref="AL12:AW12"/>
    <mergeCell ref="AX12:CE12"/>
    <mergeCell ref="A13:AK13"/>
    <mergeCell ref="AL13:AW13"/>
    <mergeCell ref="AX13:CE13"/>
    <mergeCell ref="A14:AK14"/>
    <mergeCell ref="AL14:AW14"/>
    <mergeCell ref="AX14:CE14"/>
    <mergeCell ref="A15:AK15"/>
    <mergeCell ref="AL15:AW15"/>
    <mergeCell ref="AX15:CE15"/>
    <mergeCell ref="A16:AK16"/>
    <mergeCell ref="AL16:AW16"/>
    <mergeCell ref="AX16:CE16"/>
    <mergeCell ref="A17:AK17"/>
    <mergeCell ref="AL17:AW17"/>
    <mergeCell ref="AX17:CE17"/>
    <mergeCell ref="A18:AK18"/>
    <mergeCell ref="AL18:AW18"/>
    <mergeCell ref="AX18:CE18"/>
    <mergeCell ref="A19:AK19"/>
    <mergeCell ref="AL19:AW19"/>
    <mergeCell ref="AX19:CE19"/>
  </mergeCells>
  <pageMargins left="0.39370078740157483" right="0.39370078740157483" top="0.59055118110236227"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4"/>
  <sheetViews>
    <sheetView showGridLines="0" view="pageBreakPreview" zoomScale="60" zoomScaleNormal="100" workbookViewId="0">
      <selection activeCell="AM29" sqref="AM29"/>
    </sheetView>
  </sheetViews>
  <sheetFormatPr defaultColWidth="1.5703125" defaultRowHeight="12.75" x14ac:dyDescent="0.2"/>
  <cols>
    <col min="1" max="16384" width="1.5703125" style="63"/>
  </cols>
  <sheetData>
    <row r="1" spans="1:83" s="47" customFormat="1" ht="15" x14ac:dyDescent="0.25">
      <c r="A1" s="206" t="s">
        <v>349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row>
    <row r="2" spans="1:83" s="47" customFormat="1" ht="12.75" customHeight="1" x14ac:dyDescent="0.25">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row>
    <row r="3" spans="1:83" s="57" customFormat="1" ht="30" customHeight="1" x14ac:dyDescent="0.2">
      <c r="A3" s="264" t="s">
        <v>48</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6"/>
      <c r="AG3" s="264" t="s">
        <v>186</v>
      </c>
      <c r="AH3" s="265"/>
      <c r="AI3" s="265"/>
      <c r="AJ3" s="265"/>
      <c r="AK3" s="265"/>
      <c r="AL3" s="265"/>
      <c r="AM3" s="265"/>
      <c r="AN3" s="265"/>
      <c r="AO3" s="265"/>
      <c r="AP3" s="265"/>
      <c r="AQ3" s="265"/>
      <c r="AR3" s="265"/>
      <c r="AS3" s="265"/>
      <c r="AT3" s="265"/>
      <c r="AU3" s="265"/>
      <c r="AV3" s="265"/>
      <c r="AW3" s="265"/>
      <c r="AX3" s="265"/>
      <c r="AY3" s="265"/>
      <c r="AZ3" s="265"/>
      <c r="BA3" s="265"/>
      <c r="BB3" s="265"/>
      <c r="BC3" s="267" t="s">
        <v>343</v>
      </c>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6"/>
    </row>
    <row r="4" spans="1:83" s="57" customFormat="1" x14ac:dyDescent="0.2">
      <c r="A4" s="264">
        <v>1</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6"/>
      <c r="AG4" s="264">
        <v>2</v>
      </c>
      <c r="AH4" s="265"/>
      <c r="AI4" s="265"/>
      <c r="AJ4" s="265"/>
      <c r="AK4" s="265"/>
      <c r="AL4" s="265"/>
      <c r="AM4" s="265"/>
      <c r="AN4" s="265"/>
      <c r="AO4" s="265"/>
      <c r="AP4" s="265"/>
      <c r="AQ4" s="265"/>
      <c r="AR4" s="265"/>
      <c r="AS4" s="265"/>
      <c r="AT4" s="265"/>
      <c r="AU4" s="265"/>
      <c r="AV4" s="265"/>
      <c r="AW4" s="265"/>
      <c r="AX4" s="265"/>
      <c r="AY4" s="265"/>
      <c r="AZ4" s="265"/>
      <c r="BA4" s="265"/>
      <c r="BB4" s="265"/>
      <c r="BC4" s="264">
        <v>3</v>
      </c>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6"/>
    </row>
    <row r="5" spans="1:83" s="57" customFormat="1" ht="13.5" customHeight="1" x14ac:dyDescent="0.2">
      <c r="A5" s="296" t="s">
        <v>350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181" t="s">
        <v>344</v>
      </c>
      <c r="AH5" s="182"/>
      <c r="AI5" s="182"/>
      <c r="AJ5" s="182"/>
      <c r="AK5" s="182"/>
      <c r="AL5" s="182"/>
      <c r="AM5" s="182"/>
      <c r="AN5" s="182"/>
      <c r="AO5" s="182"/>
      <c r="AP5" s="182"/>
      <c r="AQ5" s="182"/>
      <c r="AR5" s="182"/>
      <c r="AS5" s="182"/>
      <c r="AT5" s="182"/>
      <c r="AU5" s="182"/>
      <c r="AV5" s="182"/>
      <c r="AW5" s="182"/>
      <c r="AX5" s="182"/>
      <c r="AY5" s="182"/>
      <c r="AZ5" s="182"/>
      <c r="BA5" s="182"/>
      <c r="BB5" s="182"/>
      <c r="BC5" s="169"/>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1"/>
    </row>
    <row r="6" spans="1:83" s="57" customFormat="1" ht="39.75" customHeight="1" x14ac:dyDescent="0.2">
      <c r="A6" s="297" t="s">
        <v>351</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181" t="s">
        <v>345</v>
      </c>
      <c r="AH6" s="182"/>
      <c r="AI6" s="182"/>
      <c r="AJ6" s="182"/>
      <c r="AK6" s="182"/>
      <c r="AL6" s="182"/>
      <c r="AM6" s="182"/>
      <c r="AN6" s="182"/>
      <c r="AO6" s="182"/>
      <c r="AP6" s="182"/>
      <c r="AQ6" s="182"/>
      <c r="AR6" s="182"/>
      <c r="AS6" s="182"/>
      <c r="AT6" s="182"/>
      <c r="AU6" s="182"/>
      <c r="AV6" s="182"/>
      <c r="AW6" s="182"/>
      <c r="AX6" s="182"/>
      <c r="AY6" s="182"/>
      <c r="AZ6" s="182"/>
      <c r="BA6" s="182"/>
      <c r="BB6" s="182"/>
      <c r="BC6" s="169"/>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1"/>
    </row>
    <row r="7" spans="1:83" s="57" customFormat="1" ht="26.25" customHeight="1" x14ac:dyDescent="0.2">
      <c r="A7" s="297" t="s">
        <v>352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181" t="s">
        <v>347</v>
      </c>
      <c r="AH7" s="182"/>
      <c r="AI7" s="182"/>
      <c r="AJ7" s="182"/>
      <c r="AK7" s="182"/>
      <c r="AL7" s="182"/>
      <c r="AM7" s="182"/>
      <c r="AN7" s="182"/>
      <c r="AO7" s="182"/>
      <c r="AP7" s="182"/>
      <c r="AQ7" s="182"/>
      <c r="AR7" s="182"/>
      <c r="AS7" s="182"/>
      <c r="AT7" s="182"/>
      <c r="AU7" s="182"/>
      <c r="AV7" s="182"/>
      <c r="AW7" s="182"/>
      <c r="AX7" s="182"/>
      <c r="AY7" s="182"/>
      <c r="AZ7" s="182"/>
      <c r="BA7" s="182"/>
      <c r="BB7" s="182"/>
      <c r="BC7" s="169"/>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1"/>
    </row>
    <row r="8" spans="1:83" s="47" customFormat="1" ht="12.75" customHeight="1" x14ac:dyDescent="0.25"/>
    <row r="9" spans="1:83" s="57" customFormat="1" ht="12.75" customHeight="1" x14ac:dyDescent="0.2">
      <c r="A9" s="57" t="s">
        <v>353</v>
      </c>
    </row>
    <row r="10" spans="1:83" s="57" customFormat="1" ht="12.75" customHeight="1" x14ac:dyDescent="0.2">
      <c r="A10" s="57" t="s">
        <v>354</v>
      </c>
      <c r="Y10" s="294"/>
      <c r="Z10" s="294"/>
      <c r="AA10" s="294"/>
      <c r="AB10" s="294"/>
      <c r="AC10" s="294"/>
      <c r="AD10" s="294"/>
      <c r="AE10" s="294"/>
      <c r="AF10" s="294"/>
      <c r="AG10" s="74" t="s">
        <v>355</v>
      </c>
      <c r="AH10" s="294"/>
      <c r="AI10" s="294"/>
      <c r="AJ10" s="294"/>
      <c r="AK10" s="294"/>
      <c r="AL10" s="294"/>
      <c r="AM10" s="294"/>
      <c r="AN10" s="294"/>
      <c r="AO10" s="294"/>
      <c r="AP10" s="294"/>
      <c r="AQ10" s="294"/>
      <c r="AR10" s="294"/>
      <c r="AS10" s="294"/>
      <c r="AT10" s="294"/>
      <c r="AU10" s="294"/>
      <c r="AV10" s="294"/>
    </row>
    <row r="11" spans="1:83" s="62" customFormat="1" ht="12.75" customHeight="1" x14ac:dyDescent="0.2">
      <c r="Y11" s="122" t="s">
        <v>356</v>
      </c>
      <c r="Z11" s="122"/>
      <c r="AA11" s="122"/>
      <c r="AB11" s="122"/>
      <c r="AC11" s="122"/>
      <c r="AD11" s="122"/>
      <c r="AE11" s="122"/>
      <c r="AF11" s="122"/>
      <c r="AH11" s="122" t="s">
        <v>357</v>
      </c>
      <c r="AI11" s="122"/>
      <c r="AJ11" s="122"/>
      <c r="AK11" s="122"/>
      <c r="AL11" s="122"/>
      <c r="AM11" s="122"/>
      <c r="AN11" s="122"/>
      <c r="AO11" s="122"/>
      <c r="AP11" s="122"/>
      <c r="AQ11" s="122"/>
      <c r="AR11" s="122"/>
      <c r="AS11" s="122"/>
      <c r="AT11" s="122"/>
      <c r="AU11" s="122"/>
      <c r="AV11" s="122"/>
    </row>
    <row r="12" spans="1:83" s="47" customFormat="1" ht="15" customHeight="1" x14ac:dyDescent="0.25">
      <c r="Y12" s="47" t="s">
        <v>358</v>
      </c>
    </row>
    <row r="13" spans="1:83" s="57" customFormat="1" ht="12.75" customHeight="1" x14ac:dyDescent="0.2">
      <c r="A13" s="57" t="s">
        <v>359</v>
      </c>
      <c r="AC13" s="294"/>
      <c r="AD13" s="294"/>
      <c r="AE13" s="294"/>
      <c r="AF13" s="294"/>
      <c r="AG13" s="294"/>
      <c r="AH13" s="294"/>
      <c r="AI13" s="294"/>
      <c r="AJ13" s="294"/>
      <c r="AK13" s="294"/>
      <c r="AL13" s="74" t="s">
        <v>355</v>
      </c>
      <c r="AM13" s="294"/>
      <c r="AN13" s="294"/>
      <c r="AO13" s="294"/>
      <c r="AP13" s="294"/>
      <c r="AQ13" s="294"/>
      <c r="AR13" s="294"/>
      <c r="AS13" s="294"/>
      <c r="AT13" s="294"/>
      <c r="AU13" s="294"/>
      <c r="AV13" s="294"/>
      <c r="AW13" s="294"/>
      <c r="AX13" s="294"/>
      <c r="AY13" s="294"/>
      <c r="AZ13" s="294"/>
      <c r="BA13" s="294"/>
      <c r="BB13" s="294"/>
      <c r="BE13" s="75" t="s">
        <v>360</v>
      </c>
      <c r="BF13" s="295"/>
      <c r="BG13" s="295"/>
      <c r="BH13" s="295"/>
      <c r="BI13" s="295"/>
      <c r="BJ13" s="295"/>
      <c r="BK13" s="295"/>
      <c r="BL13" s="295"/>
      <c r="BM13" s="295"/>
      <c r="BN13" s="295"/>
      <c r="BO13" s="295"/>
      <c r="BP13" s="295"/>
    </row>
    <row r="14" spans="1:83" s="47" customFormat="1" ht="12.75" customHeight="1" x14ac:dyDescent="0.25">
      <c r="AC14" s="122" t="s">
        <v>356</v>
      </c>
      <c r="AD14" s="122"/>
      <c r="AE14" s="122"/>
      <c r="AF14" s="122"/>
      <c r="AG14" s="122"/>
      <c r="AH14" s="122"/>
      <c r="AI14" s="122"/>
      <c r="AJ14" s="122"/>
      <c r="AK14" s="122"/>
      <c r="AL14" s="62"/>
      <c r="AM14" s="122" t="s">
        <v>357</v>
      </c>
      <c r="AN14" s="122"/>
      <c r="AO14" s="122"/>
      <c r="AP14" s="122"/>
      <c r="AQ14" s="122"/>
      <c r="AR14" s="122"/>
      <c r="AS14" s="122"/>
      <c r="AT14" s="122"/>
      <c r="AU14" s="122"/>
      <c r="AV14" s="122"/>
      <c r="AW14" s="122"/>
      <c r="AX14" s="122"/>
      <c r="AY14" s="122"/>
      <c r="AZ14" s="122"/>
      <c r="BA14" s="122"/>
      <c r="BB14" s="122"/>
    </row>
  </sheetData>
  <mergeCells count="26">
    <mergeCell ref="A4:AF4"/>
    <mergeCell ref="AG4:BB4"/>
    <mergeCell ref="BC4:CE4"/>
    <mergeCell ref="A1:CE1"/>
    <mergeCell ref="A2:CE2"/>
    <mergeCell ref="A3:AF3"/>
    <mergeCell ref="AG3:BB3"/>
    <mergeCell ref="BC3:CE3"/>
    <mergeCell ref="Y11:AF11"/>
    <mergeCell ref="AH11:AV11"/>
    <mergeCell ref="A5:AF5"/>
    <mergeCell ref="AG5:BB5"/>
    <mergeCell ref="BC5:CE5"/>
    <mergeCell ref="A6:AF6"/>
    <mergeCell ref="AG6:BB6"/>
    <mergeCell ref="BC6:CE6"/>
    <mergeCell ref="A7:AF7"/>
    <mergeCell ref="AG7:BB7"/>
    <mergeCell ref="BC7:CE7"/>
    <mergeCell ref="Y10:AF10"/>
    <mergeCell ref="AH10:AV10"/>
    <mergeCell ref="AC13:AK13"/>
    <mergeCell ref="AM13:BB13"/>
    <mergeCell ref="BF13:BP13"/>
    <mergeCell ref="AC14:AK14"/>
    <mergeCell ref="AM14:BB14"/>
  </mergeCells>
  <pageMargins left="0.39370078740157483" right="0.39370078740157483"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E34"/>
  <sheetViews>
    <sheetView view="pageBreakPreview" topLeftCell="A10" zoomScaleNormal="100" zoomScaleSheetLayoutView="100" workbookViewId="0">
      <selection activeCell="FN27" sqref="FN27"/>
    </sheetView>
  </sheetViews>
  <sheetFormatPr defaultColWidth="0.85546875" defaultRowHeight="12.75" x14ac:dyDescent="0.2"/>
  <cols>
    <col min="1" max="21" width="0.85546875" style="10"/>
    <col min="22" max="22" width="5.5703125" style="10" customWidth="1"/>
    <col min="23" max="36" width="0.85546875" style="10"/>
    <col min="37" max="37" width="10.85546875" style="10" bestFit="1" customWidth="1"/>
    <col min="38" max="51" width="0.85546875" style="10"/>
    <col min="52" max="52" width="0.5703125" style="10" customWidth="1"/>
    <col min="53" max="53" width="0.85546875" style="10" hidden="1" customWidth="1"/>
    <col min="54" max="54" width="0.85546875" style="10"/>
    <col min="55" max="58" width="0.85546875" style="10" customWidth="1"/>
    <col min="59" max="91" width="0.85546875" style="10"/>
    <col min="92" max="92" width="0.5703125" style="10" customWidth="1"/>
    <col min="93" max="93" width="0.85546875" style="10" hidden="1" customWidth="1"/>
    <col min="94" max="94" width="0.42578125" style="10" customWidth="1"/>
    <col min="95" max="96" width="0.85546875" style="10" hidden="1" customWidth="1"/>
    <col min="97" max="127" width="0.85546875" style="10"/>
    <col min="128" max="128" width="0.85546875" style="10" hidden="1" customWidth="1"/>
    <col min="129" max="155" width="0.85546875" style="10"/>
    <col min="156" max="156" width="0.5703125" style="10" customWidth="1"/>
    <col min="157" max="157" width="2.140625" style="10" hidden="1" customWidth="1"/>
    <col min="158" max="160" width="0.85546875" style="10"/>
    <col min="161" max="161" width="2.140625" style="10" customWidth="1"/>
    <col min="162" max="16384" width="0.85546875" style="10"/>
  </cols>
  <sheetData>
    <row r="1" spans="1:161" s="9" customFormat="1" ht="12"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t="s">
        <v>0</v>
      </c>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row>
    <row r="2" spans="1:161" s="9" customFormat="1" ht="47.2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334" t="s">
        <v>1</v>
      </c>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row>
    <row r="3" spans="1:161" ht="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4" spans="1:161" s="11" customFormat="1" ht="11.25" x14ac:dyDescent="0.2">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t="s">
        <v>2</v>
      </c>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row>
    <row r="5" spans="1:16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row>
    <row r="6" spans="1:161" s="12" customFormat="1" ht="15"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80" t="s">
        <v>3</v>
      </c>
    </row>
    <row r="7" spans="1:16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row>
    <row r="8" spans="1:161" s="13" customFormat="1" ht="15.75" x14ac:dyDescent="0.25">
      <c r="A8" s="335" t="s">
        <v>4</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35"/>
      <c r="CQ8" s="335"/>
      <c r="CR8" s="335"/>
      <c r="CS8" s="335"/>
      <c r="CT8" s="335"/>
      <c r="CU8" s="335"/>
      <c r="CV8" s="335"/>
      <c r="CW8" s="335"/>
      <c r="CX8" s="335"/>
      <c r="CY8" s="335"/>
      <c r="CZ8" s="335"/>
      <c r="DA8" s="335"/>
      <c r="DB8" s="335"/>
      <c r="DC8" s="335"/>
      <c r="DD8" s="335"/>
      <c r="DE8" s="335"/>
      <c r="DF8" s="335"/>
      <c r="DG8" s="335"/>
      <c r="DH8" s="335"/>
      <c r="DI8" s="335"/>
      <c r="DJ8" s="335"/>
      <c r="DK8" s="335"/>
      <c r="DL8" s="335"/>
      <c r="DM8" s="335"/>
      <c r="DN8" s="335"/>
      <c r="DO8" s="335"/>
      <c r="DP8" s="335"/>
      <c r="DQ8" s="335"/>
      <c r="DR8" s="335"/>
      <c r="DS8" s="335"/>
      <c r="DT8" s="335"/>
      <c r="DU8" s="335"/>
      <c r="DV8" s="335"/>
      <c r="DW8" s="335"/>
      <c r="DX8" s="335"/>
      <c r="DY8" s="335"/>
      <c r="DZ8" s="335"/>
      <c r="EA8" s="335"/>
      <c r="EB8" s="335"/>
      <c r="EC8" s="335"/>
      <c r="ED8" s="335"/>
      <c r="EE8" s="335"/>
      <c r="EF8" s="335"/>
      <c r="EG8" s="335"/>
      <c r="EH8" s="335"/>
      <c r="EI8" s="335"/>
      <c r="EJ8" s="335"/>
      <c r="EK8" s="335"/>
      <c r="EL8" s="335"/>
      <c r="EM8" s="335"/>
      <c r="EN8" s="335"/>
      <c r="EO8" s="335"/>
      <c r="EP8" s="335"/>
      <c r="EQ8" s="335"/>
      <c r="ER8" s="335"/>
      <c r="ES8" s="335"/>
      <c r="ET8" s="335"/>
      <c r="EU8" s="335"/>
      <c r="EV8" s="335"/>
      <c r="EW8" s="335"/>
      <c r="EX8" s="335"/>
      <c r="EY8" s="335"/>
      <c r="EZ8" s="335"/>
      <c r="FA8" s="335"/>
      <c r="FB8" s="335"/>
      <c r="FC8" s="335"/>
      <c r="FD8" s="335"/>
      <c r="FE8" s="335"/>
    </row>
    <row r="9" spans="1:16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0" spans="1:161" s="12" customFormat="1" ht="15" x14ac:dyDescent="0.25">
      <c r="A10" s="320"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c r="DF10" s="320"/>
      <c r="DG10" s="320"/>
      <c r="DH10" s="320"/>
      <c r="DI10" s="320"/>
      <c r="DJ10" s="320"/>
      <c r="DK10" s="320"/>
      <c r="DL10" s="320"/>
      <c r="DM10" s="320"/>
      <c r="DN10" s="320"/>
      <c r="DO10" s="320"/>
      <c r="DP10" s="320"/>
      <c r="DQ10" s="320"/>
      <c r="DR10" s="320"/>
      <c r="DS10" s="320"/>
      <c r="DT10" s="320"/>
      <c r="DU10" s="320"/>
      <c r="DV10" s="320"/>
      <c r="DW10" s="320"/>
      <c r="DX10" s="320"/>
      <c r="DY10" s="320"/>
      <c r="DZ10" s="320"/>
      <c r="EA10" s="320"/>
      <c r="EB10" s="320"/>
      <c r="EC10" s="320"/>
      <c r="ED10" s="320"/>
      <c r="EE10" s="320"/>
      <c r="EF10" s="320"/>
      <c r="EG10" s="320"/>
      <c r="EH10" s="320"/>
      <c r="EI10" s="320"/>
      <c r="EJ10" s="320"/>
      <c r="EK10" s="320"/>
      <c r="EL10" s="320"/>
      <c r="EM10" s="320"/>
      <c r="EN10" s="320"/>
      <c r="EO10" s="320"/>
      <c r="EP10" s="320"/>
      <c r="EQ10" s="320"/>
      <c r="ER10" s="320"/>
      <c r="ES10" s="320"/>
      <c r="ET10" s="320"/>
      <c r="EU10" s="320"/>
      <c r="EV10" s="320"/>
      <c r="EW10" s="320"/>
      <c r="EX10" s="320"/>
      <c r="EY10" s="320"/>
      <c r="EZ10" s="320"/>
      <c r="FA10" s="320"/>
      <c r="FB10" s="320"/>
      <c r="FC10" s="320"/>
      <c r="FD10" s="320"/>
      <c r="FE10" s="320"/>
    </row>
    <row r="11" spans="1:161" ht="6"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row>
    <row r="12" spans="1:161" s="14" customFormat="1" ht="14.25" x14ac:dyDescent="0.2">
      <c r="A12" s="84" t="s">
        <v>6</v>
      </c>
      <c r="B12" s="84"/>
      <c r="C12" s="84"/>
      <c r="D12" s="84"/>
      <c r="E12" s="84"/>
      <c r="F12" s="84"/>
      <c r="G12" s="84"/>
      <c r="H12" s="84"/>
      <c r="I12" s="84"/>
      <c r="J12" s="84"/>
      <c r="K12" s="84"/>
      <c r="L12" s="84"/>
      <c r="M12" s="84"/>
      <c r="N12" s="84"/>
      <c r="O12" s="84"/>
      <c r="P12" s="84"/>
      <c r="Q12" s="84"/>
      <c r="R12" s="84"/>
      <c r="S12" s="84"/>
      <c r="T12" s="84"/>
      <c r="U12" s="84"/>
      <c r="V12" s="84"/>
      <c r="W12" s="84"/>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row>
    <row r="13" spans="1:161" s="14" customFormat="1" ht="6" customHeight="1" x14ac:dyDescent="0.2">
      <c r="A13" s="84"/>
      <c r="B13" s="84"/>
      <c r="C13" s="84"/>
      <c r="D13" s="84"/>
      <c r="E13" s="84"/>
      <c r="F13" s="84"/>
      <c r="G13" s="84"/>
      <c r="H13" s="84"/>
      <c r="I13" s="84"/>
      <c r="J13" s="84"/>
      <c r="K13" s="84"/>
      <c r="L13" s="84"/>
      <c r="M13" s="84"/>
      <c r="N13" s="84"/>
      <c r="O13" s="84"/>
      <c r="P13" s="84"/>
      <c r="Q13" s="84"/>
      <c r="R13" s="84"/>
      <c r="S13" s="84"/>
      <c r="T13" s="84"/>
      <c r="U13" s="84"/>
      <c r="V13" s="84"/>
      <c r="W13" s="84"/>
      <c r="X13" s="3"/>
      <c r="Y13" s="3"/>
      <c r="Z13" s="3"/>
      <c r="AA13" s="3"/>
      <c r="AB13" s="3"/>
      <c r="AC13" s="3"/>
      <c r="AD13" s="3"/>
      <c r="AE13" s="3"/>
      <c r="AF13" s="3"/>
      <c r="AG13" s="3"/>
      <c r="AH13" s="3"/>
      <c r="AI13" s="3"/>
      <c r="AJ13" s="3"/>
      <c r="AK13" s="3"/>
      <c r="AL13" s="3"/>
      <c r="AM13" s="3"/>
      <c r="AN13" s="3"/>
      <c r="AO13" s="3"/>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row>
    <row r="14" spans="1:161" s="14" customFormat="1" ht="14.25" x14ac:dyDescent="0.2">
      <c r="A14" s="337" t="s">
        <v>7</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38"/>
      <c r="DQ14" s="338"/>
      <c r="DR14" s="338"/>
      <c r="DS14" s="338"/>
      <c r="DT14" s="338"/>
      <c r="DU14" s="338"/>
      <c r="DV14" s="338"/>
      <c r="DW14" s="338"/>
      <c r="DX14" s="338"/>
      <c r="DY14" s="338"/>
      <c r="DZ14" s="338"/>
      <c r="EA14" s="338"/>
      <c r="EB14" s="338"/>
      <c r="EC14" s="338"/>
      <c r="ED14" s="338"/>
      <c r="EE14" s="338"/>
      <c r="EF14" s="338"/>
      <c r="EG14" s="338"/>
      <c r="EH14" s="338"/>
      <c r="EI14" s="338"/>
      <c r="EJ14" s="338"/>
      <c r="EK14" s="338"/>
      <c r="EL14" s="338"/>
      <c r="EM14" s="338"/>
      <c r="EN14" s="338"/>
      <c r="EO14" s="338"/>
      <c r="EP14" s="338"/>
      <c r="EQ14" s="338"/>
      <c r="ER14" s="338"/>
      <c r="ES14" s="338"/>
      <c r="ET14" s="338"/>
      <c r="EU14" s="338"/>
      <c r="EV14" s="338"/>
      <c r="EW14" s="338"/>
      <c r="EX14" s="338"/>
      <c r="EY14" s="338"/>
      <c r="EZ14" s="338"/>
      <c r="FA14" s="338"/>
      <c r="FB14" s="338"/>
      <c r="FC14" s="338"/>
      <c r="FD14" s="338"/>
      <c r="FE14" s="338"/>
    </row>
    <row r="15" spans="1:161" ht="9.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row>
    <row r="16" spans="1:161" s="12" customFormat="1" ht="15" x14ac:dyDescent="0.25">
      <c r="A16" s="320" t="s">
        <v>8</v>
      </c>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320"/>
      <c r="DG16" s="320"/>
      <c r="DH16" s="320"/>
      <c r="DI16" s="320"/>
      <c r="DJ16" s="320"/>
      <c r="DK16" s="320"/>
      <c r="DL16" s="320"/>
      <c r="DM16" s="320"/>
      <c r="DN16" s="320"/>
      <c r="DO16" s="320"/>
      <c r="DP16" s="320"/>
      <c r="DQ16" s="320"/>
      <c r="DR16" s="320"/>
      <c r="DS16" s="320"/>
      <c r="DT16" s="320"/>
      <c r="DU16" s="320"/>
      <c r="DV16" s="320"/>
      <c r="DW16" s="320"/>
      <c r="DX16" s="320"/>
      <c r="DY16" s="320"/>
      <c r="DZ16" s="320"/>
      <c r="EA16" s="320"/>
      <c r="EB16" s="320"/>
      <c r="EC16" s="320"/>
      <c r="ED16" s="320"/>
      <c r="EE16" s="320"/>
      <c r="EF16" s="320"/>
      <c r="EG16" s="320"/>
      <c r="EH16" s="320"/>
      <c r="EI16" s="320"/>
      <c r="EJ16" s="320"/>
      <c r="EK16" s="320"/>
      <c r="EL16" s="320"/>
      <c r="EM16" s="320"/>
      <c r="EN16" s="320"/>
      <c r="EO16" s="320"/>
      <c r="EP16" s="320"/>
      <c r="EQ16" s="320"/>
      <c r="ER16" s="320"/>
      <c r="ES16" s="320"/>
      <c r="ET16" s="320"/>
      <c r="EU16" s="320"/>
      <c r="EV16" s="320"/>
      <c r="EW16" s="320"/>
      <c r="EX16" s="320"/>
      <c r="EY16" s="320"/>
      <c r="EZ16" s="320"/>
      <c r="FA16" s="320"/>
      <c r="FB16" s="320"/>
      <c r="FC16" s="320"/>
      <c r="FD16" s="320"/>
      <c r="FE16" s="320"/>
    </row>
    <row r="17" spans="1:187" ht="10.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row>
    <row r="18" spans="1:187" s="15" customFormat="1" ht="77.25" customHeight="1" x14ac:dyDescent="0.2">
      <c r="A18" s="321" t="s">
        <v>9</v>
      </c>
      <c r="B18" s="322"/>
      <c r="C18" s="322"/>
      <c r="D18" s="322"/>
      <c r="E18" s="322"/>
      <c r="F18" s="323"/>
      <c r="G18" s="321" t="s">
        <v>10</v>
      </c>
      <c r="H18" s="322"/>
      <c r="I18" s="322"/>
      <c r="J18" s="322"/>
      <c r="K18" s="322"/>
      <c r="L18" s="322"/>
      <c r="M18" s="322"/>
      <c r="N18" s="322"/>
      <c r="O18" s="322"/>
      <c r="P18" s="322"/>
      <c r="Q18" s="322"/>
      <c r="R18" s="322"/>
      <c r="S18" s="322"/>
      <c r="T18" s="322"/>
      <c r="U18" s="322"/>
      <c r="V18" s="322"/>
      <c r="W18" s="322"/>
      <c r="X18" s="323"/>
      <c r="Y18" s="321" t="s">
        <v>11</v>
      </c>
      <c r="Z18" s="322"/>
      <c r="AA18" s="322"/>
      <c r="AB18" s="322"/>
      <c r="AC18" s="322"/>
      <c r="AD18" s="322"/>
      <c r="AE18" s="322"/>
      <c r="AF18" s="322"/>
      <c r="AG18" s="322"/>
      <c r="AH18" s="322"/>
      <c r="AI18" s="322"/>
      <c r="AJ18" s="322"/>
      <c r="AK18" s="322"/>
      <c r="AL18" s="322"/>
      <c r="AM18" s="322"/>
      <c r="AN18" s="323"/>
      <c r="AO18" s="330" t="s">
        <v>12</v>
      </c>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2"/>
      <c r="DI18" s="321" t="s">
        <v>13</v>
      </c>
      <c r="DJ18" s="322"/>
      <c r="DK18" s="322"/>
      <c r="DL18" s="322"/>
      <c r="DM18" s="322"/>
      <c r="DN18" s="322"/>
      <c r="DO18" s="322"/>
      <c r="DP18" s="322"/>
      <c r="DQ18" s="322"/>
      <c r="DR18" s="322"/>
      <c r="DS18" s="322"/>
      <c r="DT18" s="322"/>
      <c r="DU18" s="322"/>
      <c r="DV18" s="322"/>
      <c r="DW18" s="322"/>
      <c r="DX18" s="323"/>
      <c r="DY18" s="321" t="s">
        <v>14</v>
      </c>
      <c r="DZ18" s="322"/>
      <c r="EA18" s="322"/>
      <c r="EB18" s="322"/>
      <c r="EC18" s="322"/>
      <c r="ED18" s="322"/>
      <c r="EE18" s="322"/>
      <c r="EF18" s="322"/>
      <c r="EG18" s="322"/>
      <c r="EH18" s="322"/>
      <c r="EI18" s="322"/>
      <c r="EJ18" s="322"/>
      <c r="EK18" s="322"/>
      <c r="EL18" s="322"/>
      <c r="EM18" s="322"/>
      <c r="EN18" s="323"/>
      <c r="EO18" s="321" t="s">
        <v>15</v>
      </c>
      <c r="EP18" s="322"/>
      <c r="EQ18" s="322"/>
      <c r="ER18" s="322"/>
      <c r="ES18" s="322"/>
      <c r="ET18" s="322"/>
      <c r="EU18" s="322"/>
      <c r="EV18" s="322"/>
      <c r="EW18" s="322"/>
      <c r="EX18" s="322"/>
      <c r="EY18" s="322"/>
      <c r="EZ18" s="322"/>
      <c r="FA18" s="322"/>
      <c r="FB18" s="322"/>
      <c r="FC18" s="322"/>
      <c r="FD18" s="322"/>
      <c r="FE18" s="323"/>
    </row>
    <row r="19" spans="1:187" s="15" customFormat="1" ht="13.5" customHeight="1" x14ac:dyDescent="0.2">
      <c r="A19" s="324"/>
      <c r="B19" s="325"/>
      <c r="C19" s="325"/>
      <c r="D19" s="325"/>
      <c r="E19" s="325"/>
      <c r="F19" s="326"/>
      <c r="G19" s="324"/>
      <c r="H19" s="325"/>
      <c r="I19" s="325"/>
      <c r="J19" s="325"/>
      <c r="K19" s="325"/>
      <c r="L19" s="325"/>
      <c r="M19" s="325"/>
      <c r="N19" s="325"/>
      <c r="O19" s="325"/>
      <c r="P19" s="325"/>
      <c r="Q19" s="325"/>
      <c r="R19" s="325"/>
      <c r="S19" s="325"/>
      <c r="T19" s="325"/>
      <c r="U19" s="325"/>
      <c r="V19" s="325"/>
      <c r="W19" s="325"/>
      <c r="X19" s="326"/>
      <c r="Y19" s="324"/>
      <c r="Z19" s="325"/>
      <c r="AA19" s="325"/>
      <c r="AB19" s="325"/>
      <c r="AC19" s="325"/>
      <c r="AD19" s="325"/>
      <c r="AE19" s="325"/>
      <c r="AF19" s="325"/>
      <c r="AG19" s="325"/>
      <c r="AH19" s="325"/>
      <c r="AI19" s="325"/>
      <c r="AJ19" s="325"/>
      <c r="AK19" s="325"/>
      <c r="AL19" s="325"/>
      <c r="AM19" s="325"/>
      <c r="AN19" s="326"/>
      <c r="AO19" s="321" t="s">
        <v>16</v>
      </c>
      <c r="AP19" s="322"/>
      <c r="AQ19" s="322"/>
      <c r="AR19" s="322"/>
      <c r="AS19" s="322"/>
      <c r="AT19" s="322"/>
      <c r="AU19" s="322"/>
      <c r="AV19" s="322"/>
      <c r="AW19" s="322"/>
      <c r="AX19" s="322"/>
      <c r="AY19" s="322"/>
      <c r="AZ19" s="322"/>
      <c r="BA19" s="322"/>
      <c r="BB19" s="322"/>
      <c r="BC19" s="322"/>
      <c r="BD19" s="322"/>
      <c r="BE19" s="323"/>
      <c r="BF19" s="330" t="s">
        <v>17</v>
      </c>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2"/>
      <c r="DI19" s="324"/>
      <c r="DJ19" s="325"/>
      <c r="DK19" s="325"/>
      <c r="DL19" s="325"/>
      <c r="DM19" s="325"/>
      <c r="DN19" s="325"/>
      <c r="DO19" s="325"/>
      <c r="DP19" s="325"/>
      <c r="DQ19" s="325"/>
      <c r="DR19" s="325"/>
      <c r="DS19" s="325"/>
      <c r="DT19" s="325"/>
      <c r="DU19" s="325"/>
      <c r="DV19" s="325"/>
      <c r="DW19" s="325"/>
      <c r="DX19" s="326"/>
      <c r="DY19" s="324"/>
      <c r="DZ19" s="325"/>
      <c r="EA19" s="325"/>
      <c r="EB19" s="325"/>
      <c r="EC19" s="325"/>
      <c r="ED19" s="325"/>
      <c r="EE19" s="325"/>
      <c r="EF19" s="325"/>
      <c r="EG19" s="325"/>
      <c r="EH19" s="325"/>
      <c r="EI19" s="325"/>
      <c r="EJ19" s="325"/>
      <c r="EK19" s="325"/>
      <c r="EL19" s="325"/>
      <c r="EM19" s="325"/>
      <c r="EN19" s="326"/>
      <c r="EO19" s="324"/>
      <c r="EP19" s="325"/>
      <c r="EQ19" s="325"/>
      <c r="ER19" s="325"/>
      <c r="ES19" s="325"/>
      <c r="ET19" s="325"/>
      <c r="EU19" s="325"/>
      <c r="EV19" s="325"/>
      <c r="EW19" s="325"/>
      <c r="EX19" s="325"/>
      <c r="EY19" s="325"/>
      <c r="EZ19" s="325"/>
      <c r="FA19" s="325"/>
      <c r="FB19" s="325"/>
      <c r="FC19" s="325"/>
      <c r="FD19" s="325"/>
      <c r="FE19" s="326"/>
    </row>
    <row r="20" spans="1:187" s="15" customFormat="1" ht="39.75" customHeight="1" x14ac:dyDescent="0.2">
      <c r="A20" s="327"/>
      <c r="B20" s="328"/>
      <c r="C20" s="328"/>
      <c r="D20" s="328"/>
      <c r="E20" s="328"/>
      <c r="F20" s="329"/>
      <c r="G20" s="327"/>
      <c r="H20" s="328"/>
      <c r="I20" s="328"/>
      <c r="J20" s="328"/>
      <c r="K20" s="328"/>
      <c r="L20" s="328"/>
      <c r="M20" s="328"/>
      <c r="N20" s="328"/>
      <c r="O20" s="328"/>
      <c r="P20" s="328"/>
      <c r="Q20" s="328"/>
      <c r="R20" s="328"/>
      <c r="S20" s="328"/>
      <c r="T20" s="328"/>
      <c r="U20" s="328"/>
      <c r="V20" s="328"/>
      <c r="W20" s="328"/>
      <c r="X20" s="329"/>
      <c r="Y20" s="327"/>
      <c r="Z20" s="328"/>
      <c r="AA20" s="328"/>
      <c r="AB20" s="328"/>
      <c r="AC20" s="328"/>
      <c r="AD20" s="328"/>
      <c r="AE20" s="328"/>
      <c r="AF20" s="328"/>
      <c r="AG20" s="328"/>
      <c r="AH20" s="328"/>
      <c r="AI20" s="328"/>
      <c r="AJ20" s="328"/>
      <c r="AK20" s="328"/>
      <c r="AL20" s="328"/>
      <c r="AM20" s="328"/>
      <c r="AN20" s="329"/>
      <c r="AO20" s="327"/>
      <c r="AP20" s="328"/>
      <c r="AQ20" s="328"/>
      <c r="AR20" s="328"/>
      <c r="AS20" s="328"/>
      <c r="AT20" s="328"/>
      <c r="AU20" s="328"/>
      <c r="AV20" s="328"/>
      <c r="AW20" s="328"/>
      <c r="AX20" s="328"/>
      <c r="AY20" s="328"/>
      <c r="AZ20" s="328"/>
      <c r="BA20" s="328"/>
      <c r="BB20" s="328"/>
      <c r="BC20" s="328"/>
      <c r="BD20" s="328"/>
      <c r="BE20" s="329"/>
      <c r="BF20" s="333" t="s">
        <v>18</v>
      </c>
      <c r="BG20" s="333"/>
      <c r="BH20" s="333"/>
      <c r="BI20" s="333"/>
      <c r="BJ20" s="333"/>
      <c r="BK20" s="333"/>
      <c r="BL20" s="333"/>
      <c r="BM20" s="333"/>
      <c r="BN20" s="333"/>
      <c r="BO20" s="333"/>
      <c r="BP20" s="333"/>
      <c r="BQ20" s="333"/>
      <c r="BR20" s="333"/>
      <c r="BS20" s="333"/>
      <c r="BT20" s="333"/>
      <c r="BU20" s="333"/>
      <c r="BV20" s="333"/>
      <c r="BW20" s="333"/>
      <c r="BX20" s="333" t="s">
        <v>19</v>
      </c>
      <c r="BY20" s="333"/>
      <c r="BZ20" s="333"/>
      <c r="CA20" s="333"/>
      <c r="CB20" s="333"/>
      <c r="CC20" s="333"/>
      <c r="CD20" s="333"/>
      <c r="CE20" s="333"/>
      <c r="CF20" s="333"/>
      <c r="CG20" s="333"/>
      <c r="CH20" s="333"/>
      <c r="CI20" s="333"/>
      <c r="CJ20" s="333"/>
      <c r="CK20" s="333"/>
      <c r="CL20" s="333"/>
      <c r="CM20" s="333"/>
      <c r="CN20" s="333"/>
      <c r="CO20" s="333"/>
      <c r="CP20" s="333"/>
      <c r="CQ20" s="333" t="s">
        <v>20</v>
      </c>
      <c r="CR20" s="333"/>
      <c r="CS20" s="333"/>
      <c r="CT20" s="333"/>
      <c r="CU20" s="333"/>
      <c r="CV20" s="333"/>
      <c r="CW20" s="333"/>
      <c r="CX20" s="333"/>
      <c r="CY20" s="333"/>
      <c r="CZ20" s="333"/>
      <c r="DA20" s="333"/>
      <c r="DB20" s="333"/>
      <c r="DC20" s="333"/>
      <c r="DD20" s="333"/>
      <c r="DE20" s="333"/>
      <c r="DF20" s="333"/>
      <c r="DG20" s="333"/>
      <c r="DH20" s="333"/>
      <c r="DI20" s="327"/>
      <c r="DJ20" s="328"/>
      <c r="DK20" s="328"/>
      <c r="DL20" s="328"/>
      <c r="DM20" s="328"/>
      <c r="DN20" s="328"/>
      <c r="DO20" s="328"/>
      <c r="DP20" s="328"/>
      <c r="DQ20" s="328"/>
      <c r="DR20" s="328"/>
      <c r="DS20" s="328"/>
      <c r="DT20" s="328"/>
      <c r="DU20" s="328"/>
      <c r="DV20" s="328"/>
      <c r="DW20" s="328"/>
      <c r="DX20" s="329"/>
      <c r="DY20" s="327"/>
      <c r="DZ20" s="328"/>
      <c r="EA20" s="328"/>
      <c r="EB20" s="328"/>
      <c r="EC20" s="328"/>
      <c r="ED20" s="328"/>
      <c r="EE20" s="328"/>
      <c r="EF20" s="328"/>
      <c r="EG20" s="328"/>
      <c r="EH20" s="328"/>
      <c r="EI20" s="328"/>
      <c r="EJ20" s="328"/>
      <c r="EK20" s="328"/>
      <c r="EL20" s="328"/>
      <c r="EM20" s="328"/>
      <c r="EN20" s="329"/>
      <c r="EO20" s="327"/>
      <c r="EP20" s="328"/>
      <c r="EQ20" s="328"/>
      <c r="ER20" s="328"/>
      <c r="ES20" s="328"/>
      <c r="ET20" s="328"/>
      <c r="EU20" s="328"/>
      <c r="EV20" s="328"/>
      <c r="EW20" s="328"/>
      <c r="EX20" s="328"/>
      <c r="EY20" s="328"/>
      <c r="EZ20" s="328"/>
      <c r="FA20" s="328"/>
      <c r="FB20" s="328"/>
      <c r="FC20" s="328"/>
      <c r="FD20" s="328"/>
      <c r="FE20" s="329"/>
    </row>
    <row r="21" spans="1:187" s="16" customFormat="1" x14ac:dyDescent="0.2">
      <c r="A21" s="316">
        <v>1</v>
      </c>
      <c r="B21" s="316"/>
      <c r="C21" s="316"/>
      <c r="D21" s="316"/>
      <c r="E21" s="316"/>
      <c r="F21" s="316"/>
      <c r="G21" s="316">
        <v>2</v>
      </c>
      <c r="H21" s="316"/>
      <c r="I21" s="316"/>
      <c r="J21" s="316"/>
      <c r="K21" s="316"/>
      <c r="L21" s="316"/>
      <c r="M21" s="316"/>
      <c r="N21" s="316"/>
      <c r="O21" s="316"/>
      <c r="P21" s="316"/>
      <c r="Q21" s="316"/>
      <c r="R21" s="316"/>
      <c r="S21" s="316"/>
      <c r="T21" s="316"/>
      <c r="U21" s="316"/>
      <c r="V21" s="316"/>
      <c r="W21" s="316"/>
      <c r="X21" s="316"/>
      <c r="Y21" s="316">
        <v>3</v>
      </c>
      <c r="Z21" s="316"/>
      <c r="AA21" s="316"/>
      <c r="AB21" s="316"/>
      <c r="AC21" s="316"/>
      <c r="AD21" s="316"/>
      <c r="AE21" s="316"/>
      <c r="AF21" s="316"/>
      <c r="AG21" s="316"/>
      <c r="AH21" s="316"/>
      <c r="AI21" s="316"/>
      <c r="AJ21" s="316"/>
      <c r="AK21" s="316"/>
      <c r="AL21" s="316"/>
      <c r="AM21" s="316"/>
      <c r="AN21" s="316"/>
      <c r="AO21" s="316">
        <v>4</v>
      </c>
      <c r="AP21" s="316"/>
      <c r="AQ21" s="316"/>
      <c r="AR21" s="316"/>
      <c r="AS21" s="316"/>
      <c r="AT21" s="316"/>
      <c r="AU21" s="316"/>
      <c r="AV21" s="316"/>
      <c r="AW21" s="316"/>
      <c r="AX21" s="316"/>
      <c r="AY21" s="316"/>
      <c r="AZ21" s="316"/>
      <c r="BA21" s="316"/>
      <c r="BB21" s="316"/>
      <c r="BC21" s="316"/>
      <c r="BD21" s="316"/>
      <c r="BE21" s="316"/>
      <c r="BF21" s="316">
        <v>5</v>
      </c>
      <c r="BG21" s="316"/>
      <c r="BH21" s="316"/>
      <c r="BI21" s="316"/>
      <c r="BJ21" s="316"/>
      <c r="BK21" s="316"/>
      <c r="BL21" s="316"/>
      <c r="BM21" s="316"/>
      <c r="BN21" s="316"/>
      <c r="BO21" s="316"/>
      <c r="BP21" s="316"/>
      <c r="BQ21" s="316"/>
      <c r="BR21" s="316"/>
      <c r="BS21" s="316"/>
      <c r="BT21" s="316"/>
      <c r="BU21" s="316"/>
      <c r="BV21" s="316"/>
      <c r="BW21" s="316"/>
      <c r="BX21" s="316">
        <v>6</v>
      </c>
      <c r="BY21" s="316"/>
      <c r="BZ21" s="316"/>
      <c r="CA21" s="316"/>
      <c r="CB21" s="316"/>
      <c r="CC21" s="316"/>
      <c r="CD21" s="316"/>
      <c r="CE21" s="316"/>
      <c r="CF21" s="316"/>
      <c r="CG21" s="316"/>
      <c r="CH21" s="316"/>
      <c r="CI21" s="316"/>
      <c r="CJ21" s="316"/>
      <c r="CK21" s="316"/>
      <c r="CL21" s="316"/>
      <c r="CM21" s="316"/>
      <c r="CN21" s="316"/>
      <c r="CO21" s="316"/>
      <c r="CP21" s="316"/>
      <c r="CQ21" s="316">
        <v>7</v>
      </c>
      <c r="CR21" s="316"/>
      <c r="CS21" s="316"/>
      <c r="CT21" s="316"/>
      <c r="CU21" s="316"/>
      <c r="CV21" s="316"/>
      <c r="CW21" s="316"/>
      <c r="CX21" s="316"/>
      <c r="CY21" s="316"/>
      <c r="CZ21" s="316"/>
      <c r="DA21" s="316"/>
      <c r="DB21" s="316"/>
      <c r="DC21" s="316"/>
      <c r="DD21" s="316"/>
      <c r="DE21" s="316"/>
      <c r="DF21" s="316"/>
      <c r="DG21" s="316"/>
      <c r="DH21" s="316"/>
      <c r="DI21" s="316">
        <v>8</v>
      </c>
      <c r="DJ21" s="316"/>
      <c r="DK21" s="316"/>
      <c r="DL21" s="316"/>
      <c r="DM21" s="316"/>
      <c r="DN21" s="316"/>
      <c r="DO21" s="316"/>
      <c r="DP21" s="316"/>
      <c r="DQ21" s="316"/>
      <c r="DR21" s="316"/>
      <c r="DS21" s="316"/>
      <c r="DT21" s="316"/>
      <c r="DU21" s="316"/>
      <c r="DV21" s="316"/>
      <c r="DW21" s="316"/>
      <c r="DX21" s="316"/>
      <c r="DY21" s="316">
        <v>9</v>
      </c>
      <c r="DZ21" s="316"/>
      <c r="EA21" s="316"/>
      <c r="EB21" s="316"/>
      <c r="EC21" s="316"/>
      <c r="ED21" s="316"/>
      <c r="EE21" s="316"/>
      <c r="EF21" s="316"/>
      <c r="EG21" s="316"/>
      <c r="EH21" s="316"/>
      <c r="EI21" s="316"/>
      <c r="EJ21" s="316"/>
      <c r="EK21" s="316"/>
      <c r="EL21" s="316"/>
      <c r="EM21" s="316"/>
      <c r="EN21" s="316"/>
      <c r="EO21" s="316">
        <v>10</v>
      </c>
      <c r="EP21" s="316"/>
      <c r="EQ21" s="316"/>
      <c r="ER21" s="316"/>
      <c r="ES21" s="316"/>
      <c r="ET21" s="316"/>
      <c r="EU21" s="316"/>
      <c r="EV21" s="316"/>
      <c r="EW21" s="316"/>
      <c r="EX21" s="316"/>
      <c r="EY21" s="316"/>
      <c r="EZ21" s="316"/>
      <c r="FA21" s="316"/>
      <c r="FB21" s="316"/>
      <c r="FC21" s="316"/>
      <c r="FD21" s="316"/>
      <c r="FE21" s="316"/>
    </row>
    <row r="22" spans="1:187" s="77" customFormat="1" ht="18.75" customHeight="1" x14ac:dyDescent="0.2">
      <c r="A22" s="308"/>
      <c r="B22" s="308"/>
      <c r="C22" s="308"/>
      <c r="D22" s="308"/>
      <c r="E22" s="308"/>
      <c r="F22" s="308"/>
      <c r="G22" s="319" t="s">
        <v>362</v>
      </c>
      <c r="H22" s="319"/>
      <c r="I22" s="319"/>
      <c r="J22" s="319"/>
      <c r="K22" s="319"/>
      <c r="L22" s="319"/>
      <c r="M22" s="319"/>
      <c r="N22" s="319"/>
      <c r="O22" s="319"/>
      <c r="P22" s="319"/>
      <c r="Q22" s="319"/>
      <c r="R22" s="319"/>
      <c r="S22" s="319"/>
      <c r="T22" s="319"/>
      <c r="U22" s="319"/>
      <c r="V22" s="319"/>
      <c r="W22" s="319"/>
      <c r="X22" s="319"/>
      <c r="Y22" s="312">
        <v>1</v>
      </c>
      <c r="Z22" s="312"/>
      <c r="AA22" s="312"/>
      <c r="AB22" s="312"/>
      <c r="AC22" s="312"/>
      <c r="AD22" s="312"/>
      <c r="AE22" s="312"/>
      <c r="AF22" s="312"/>
      <c r="AG22" s="312"/>
      <c r="AH22" s="312"/>
      <c r="AI22" s="312"/>
      <c r="AJ22" s="312"/>
      <c r="AK22" s="312"/>
      <c r="AL22" s="312"/>
      <c r="AM22" s="312"/>
      <c r="AN22" s="312"/>
      <c r="AO22" s="303">
        <f>BF22+BX22+CQ22</f>
        <v>16321.5</v>
      </c>
      <c r="AP22" s="303"/>
      <c r="AQ22" s="303"/>
      <c r="AR22" s="303"/>
      <c r="AS22" s="303"/>
      <c r="AT22" s="303"/>
      <c r="AU22" s="303"/>
      <c r="AV22" s="303"/>
      <c r="AW22" s="303"/>
      <c r="AX22" s="303"/>
      <c r="AY22" s="303"/>
      <c r="AZ22" s="303"/>
      <c r="BA22" s="303"/>
      <c r="BB22" s="303"/>
      <c r="BC22" s="303"/>
      <c r="BD22" s="303"/>
      <c r="BE22" s="303"/>
      <c r="BF22" s="300">
        <v>12555</v>
      </c>
      <c r="BG22" s="317"/>
      <c r="BH22" s="317"/>
      <c r="BI22" s="317"/>
      <c r="BJ22" s="317"/>
      <c r="BK22" s="317"/>
      <c r="BL22" s="317"/>
      <c r="BM22" s="317"/>
      <c r="BN22" s="317"/>
      <c r="BO22" s="317"/>
      <c r="BP22" s="317"/>
      <c r="BQ22" s="317"/>
      <c r="BR22" s="317"/>
      <c r="BS22" s="317"/>
      <c r="BT22" s="317"/>
      <c r="BU22" s="317"/>
      <c r="BV22" s="317"/>
      <c r="BW22" s="318"/>
      <c r="BX22" s="307"/>
      <c r="BY22" s="301"/>
      <c r="BZ22" s="301"/>
      <c r="CA22" s="301"/>
      <c r="CB22" s="301"/>
      <c r="CC22" s="301"/>
      <c r="CD22" s="301"/>
      <c r="CE22" s="301"/>
      <c r="CF22" s="301"/>
      <c r="CG22" s="301"/>
      <c r="CH22" s="301"/>
      <c r="CI22" s="301"/>
      <c r="CJ22" s="301"/>
      <c r="CK22" s="301"/>
      <c r="CL22" s="301"/>
      <c r="CM22" s="301"/>
      <c r="CN22" s="301"/>
      <c r="CO22" s="301"/>
      <c r="CP22" s="302"/>
      <c r="CQ22" s="307">
        <v>3766.5</v>
      </c>
      <c r="CR22" s="301"/>
      <c r="CS22" s="301"/>
      <c r="CT22" s="301"/>
      <c r="CU22" s="301"/>
      <c r="CV22" s="301"/>
      <c r="CW22" s="301"/>
      <c r="CX22" s="301"/>
      <c r="CY22" s="301"/>
      <c r="CZ22" s="301"/>
      <c r="DA22" s="301"/>
      <c r="DB22" s="301"/>
      <c r="DC22" s="301"/>
      <c r="DD22" s="301"/>
      <c r="DE22" s="301"/>
      <c r="DF22" s="301"/>
      <c r="DG22" s="301"/>
      <c r="DH22" s="302"/>
      <c r="DI22" s="313">
        <v>0.8</v>
      </c>
      <c r="DJ22" s="312"/>
      <c r="DK22" s="312"/>
      <c r="DL22" s="312"/>
      <c r="DM22" s="312"/>
      <c r="DN22" s="312"/>
      <c r="DO22" s="312"/>
      <c r="DP22" s="312"/>
      <c r="DQ22" s="312"/>
      <c r="DR22" s="312"/>
      <c r="DS22" s="312"/>
      <c r="DT22" s="312"/>
      <c r="DU22" s="312"/>
      <c r="DV22" s="312"/>
      <c r="DW22" s="312"/>
      <c r="DX22" s="312"/>
      <c r="DY22" s="313">
        <v>0.5</v>
      </c>
      <c r="DZ22" s="312"/>
      <c r="EA22" s="312"/>
      <c r="EB22" s="312"/>
      <c r="EC22" s="312"/>
      <c r="ED22" s="312"/>
      <c r="EE22" s="312"/>
      <c r="EF22" s="312"/>
      <c r="EG22" s="312"/>
      <c r="EH22" s="312"/>
      <c r="EI22" s="312"/>
      <c r="EJ22" s="312"/>
      <c r="EK22" s="312"/>
      <c r="EL22" s="312"/>
      <c r="EM22" s="312"/>
      <c r="EN22" s="312"/>
      <c r="EO22" s="303">
        <f>(AO22+(AO22*DI22)+(AO22*DY22))*12*Y22</f>
        <v>450473.39999999997</v>
      </c>
      <c r="EP22" s="303"/>
      <c r="EQ22" s="303"/>
      <c r="ER22" s="303"/>
      <c r="ES22" s="303"/>
      <c r="ET22" s="303"/>
      <c r="EU22" s="303"/>
      <c r="EV22" s="303"/>
      <c r="EW22" s="303"/>
      <c r="EX22" s="303"/>
      <c r="EY22" s="303"/>
      <c r="EZ22" s="303"/>
      <c r="FA22" s="303"/>
      <c r="FB22" s="303"/>
      <c r="FC22" s="303"/>
      <c r="FD22" s="303"/>
      <c r="FE22" s="303"/>
    </row>
    <row r="23" spans="1:187" s="77" customFormat="1" ht="18" customHeight="1" x14ac:dyDescent="0.2">
      <c r="A23" s="308"/>
      <c r="B23" s="308"/>
      <c r="C23" s="308"/>
      <c r="D23" s="308"/>
      <c r="E23" s="308"/>
      <c r="F23" s="308"/>
      <c r="G23" s="319" t="s">
        <v>363</v>
      </c>
      <c r="H23" s="319"/>
      <c r="I23" s="319"/>
      <c r="J23" s="319"/>
      <c r="K23" s="319"/>
      <c r="L23" s="319"/>
      <c r="M23" s="319"/>
      <c r="N23" s="319"/>
      <c r="O23" s="319"/>
      <c r="P23" s="319"/>
      <c r="Q23" s="319"/>
      <c r="R23" s="319"/>
      <c r="S23" s="319"/>
      <c r="T23" s="319"/>
      <c r="U23" s="319"/>
      <c r="V23" s="319"/>
      <c r="W23" s="319"/>
      <c r="X23" s="319"/>
      <c r="Y23" s="312">
        <v>1</v>
      </c>
      <c r="Z23" s="312"/>
      <c r="AA23" s="312"/>
      <c r="AB23" s="312"/>
      <c r="AC23" s="312"/>
      <c r="AD23" s="312"/>
      <c r="AE23" s="312"/>
      <c r="AF23" s="312"/>
      <c r="AG23" s="312"/>
      <c r="AH23" s="312"/>
      <c r="AI23" s="312"/>
      <c r="AJ23" s="312"/>
      <c r="AK23" s="312"/>
      <c r="AL23" s="312"/>
      <c r="AM23" s="312"/>
      <c r="AN23" s="312"/>
      <c r="AO23" s="303">
        <f>BF23+BX23+CQ23</f>
        <v>8580.33</v>
      </c>
      <c r="AP23" s="303"/>
      <c r="AQ23" s="303"/>
      <c r="AR23" s="303"/>
      <c r="AS23" s="303"/>
      <c r="AT23" s="303"/>
      <c r="AU23" s="303"/>
      <c r="AV23" s="303"/>
      <c r="AW23" s="303"/>
      <c r="AX23" s="303"/>
      <c r="AY23" s="303"/>
      <c r="AZ23" s="303"/>
      <c r="BA23" s="303"/>
      <c r="BB23" s="303"/>
      <c r="BC23" s="303"/>
      <c r="BD23" s="303"/>
      <c r="BE23" s="303"/>
      <c r="BF23" s="300">
        <v>8580.33</v>
      </c>
      <c r="BG23" s="317"/>
      <c r="BH23" s="317"/>
      <c r="BI23" s="317"/>
      <c r="BJ23" s="317"/>
      <c r="BK23" s="317"/>
      <c r="BL23" s="317"/>
      <c r="BM23" s="317"/>
      <c r="BN23" s="317"/>
      <c r="BO23" s="317"/>
      <c r="BP23" s="317"/>
      <c r="BQ23" s="317"/>
      <c r="BR23" s="317"/>
      <c r="BS23" s="317"/>
      <c r="BT23" s="317"/>
      <c r="BU23" s="317"/>
      <c r="BV23" s="317"/>
      <c r="BW23" s="318"/>
      <c r="BX23" s="307"/>
      <c r="BY23" s="301"/>
      <c r="BZ23" s="301"/>
      <c r="CA23" s="301"/>
      <c r="CB23" s="301"/>
      <c r="CC23" s="301"/>
      <c r="CD23" s="301"/>
      <c r="CE23" s="301"/>
      <c r="CF23" s="301"/>
      <c r="CG23" s="301"/>
      <c r="CH23" s="301"/>
      <c r="CI23" s="301"/>
      <c r="CJ23" s="301"/>
      <c r="CK23" s="301"/>
      <c r="CL23" s="301"/>
      <c r="CM23" s="301"/>
      <c r="CN23" s="301"/>
      <c r="CO23" s="301"/>
      <c r="CP23" s="302"/>
      <c r="CQ23" s="307"/>
      <c r="CR23" s="301"/>
      <c r="CS23" s="301"/>
      <c r="CT23" s="301"/>
      <c r="CU23" s="301"/>
      <c r="CV23" s="301"/>
      <c r="CW23" s="301"/>
      <c r="CX23" s="301"/>
      <c r="CY23" s="301"/>
      <c r="CZ23" s="301"/>
      <c r="DA23" s="301"/>
      <c r="DB23" s="301"/>
      <c r="DC23" s="301"/>
      <c r="DD23" s="301"/>
      <c r="DE23" s="301"/>
      <c r="DF23" s="301"/>
      <c r="DG23" s="301"/>
      <c r="DH23" s="302"/>
      <c r="DI23" s="313">
        <v>0.8</v>
      </c>
      <c r="DJ23" s="312"/>
      <c r="DK23" s="312"/>
      <c r="DL23" s="312"/>
      <c r="DM23" s="312"/>
      <c r="DN23" s="312"/>
      <c r="DO23" s="312"/>
      <c r="DP23" s="312"/>
      <c r="DQ23" s="312"/>
      <c r="DR23" s="312"/>
      <c r="DS23" s="312"/>
      <c r="DT23" s="312"/>
      <c r="DU23" s="312"/>
      <c r="DV23" s="312"/>
      <c r="DW23" s="312"/>
      <c r="DX23" s="312"/>
      <c r="DY23" s="313">
        <v>0.5</v>
      </c>
      <c r="DZ23" s="312"/>
      <c r="EA23" s="312"/>
      <c r="EB23" s="312"/>
      <c r="EC23" s="312"/>
      <c r="ED23" s="312"/>
      <c r="EE23" s="312"/>
      <c r="EF23" s="312"/>
      <c r="EG23" s="312"/>
      <c r="EH23" s="312"/>
      <c r="EI23" s="312"/>
      <c r="EJ23" s="312"/>
      <c r="EK23" s="312"/>
      <c r="EL23" s="312"/>
      <c r="EM23" s="312"/>
      <c r="EN23" s="312"/>
      <c r="EO23" s="303">
        <f>(AO23+(AO23*DI23)+(AO23*DY23))*12*Y23</f>
        <v>236817.10800000001</v>
      </c>
      <c r="EP23" s="303"/>
      <c r="EQ23" s="303"/>
      <c r="ER23" s="303"/>
      <c r="ES23" s="303"/>
      <c r="ET23" s="303"/>
      <c r="EU23" s="303"/>
      <c r="EV23" s="303"/>
      <c r="EW23" s="303"/>
      <c r="EX23" s="303"/>
      <c r="EY23" s="303"/>
      <c r="EZ23" s="303"/>
      <c r="FA23" s="303"/>
      <c r="FB23" s="303"/>
      <c r="FC23" s="303"/>
      <c r="FD23" s="303"/>
      <c r="FE23" s="303"/>
    </row>
    <row r="24" spans="1:187" s="77" customFormat="1" ht="19.5" customHeight="1" x14ac:dyDescent="0.2">
      <c r="A24" s="308"/>
      <c r="B24" s="308"/>
      <c r="C24" s="308"/>
      <c r="D24" s="308"/>
      <c r="E24" s="308"/>
      <c r="F24" s="308"/>
      <c r="G24" s="319" t="s">
        <v>364</v>
      </c>
      <c r="H24" s="319"/>
      <c r="I24" s="319"/>
      <c r="J24" s="319"/>
      <c r="K24" s="319"/>
      <c r="L24" s="319"/>
      <c r="M24" s="319"/>
      <c r="N24" s="319"/>
      <c r="O24" s="319"/>
      <c r="P24" s="319"/>
      <c r="Q24" s="319"/>
      <c r="R24" s="319"/>
      <c r="S24" s="319"/>
      <c r="T24" s="319"/>
      <c r="U24" s="319"/>
      <c r="V24" s="319"/>
      <c r="W24" s="319"/>
      <c r="X24" s="319"/>
      <c r="Y24" s="312">
        <v>7.22</v>
      </c>
      <c r="Z24" s="312"/>
      <c r="AA24" s="312"/>
      <c r="AB24" s="312"/>
      <c r="AC24" s="312"/>
      <c r="AD24" s="312"/>
      <c r="AE24" s="312"/>
      <c r="AF24" s="312"/>
      <c r="AG24" s="312"/>
      <c r="AH24" s="312"/>
      <c r="AI24" s="312"/>
      <c r="AJ24" s="312"/>
      <c r="AK24" s="312"/>
      <c r="AL24" s="312"/>
      <c r="AM24" s="312"/>
      <c r="AN24" s="312"/>
      <c r="AO24" s="303">
        <f>BF24+BX24+CQ24</f>
        <v>8313.6495844875353</v>
      </c>
      <c r="AP24" s="303"/>
      <c r="AQ24" s="303"/>
      <c r="AR24" s="303"/>
      <c r="AS24" s="303"/>
      <c r="AT24" s="303"/>
      <c r="AU24" s="303"/>
      <c r="AV24" s="303"/>
      <c r="AW24" s="303"/>
      <c r="AX24" s="303"/>
      <c r="AY24" s="303"/>
      <c r="AZ24" s="303"/>
      <c r="BA24" s="303"/>
      <c r="BB24" s="303"/>
      <c r="BC24" s="303"/>
      <c r="BD24" s="303"/>
      <c r="BE24" s="303"/>
      <c r="BF24" s="300">
        <f>57507.51/Y24</f>
        <v>7965.0290858725766</v>
      </c>
      <c r="BG24" s="317"/>
      <c r="BH24" s="317"/>
      <c r="BI24" s="317"/>
      <c r="BJ24" s="317"/>
      <c r="BK24" s="317"/>
      <c r="BL24" s="317"/>
      <c r="BM24" s="317"/>
      <c r="BN24" s="317"/>
      <c r="BO24" s="317"/>
      <c r="BP24" s="317"/>
      <c r="BQ24" s="317"/>
      <c r="BR24" s="317"/>
      <c r="BS24" s="317"/>
      <c r="BT24" s="317"/>
      <c r="BU24" s="317"/>
      <c r="BV24" s="317"/>
      <c r="BW24" s="318"/>
      <c r="BX24" s="312"/>
      <c r="BY24" s="312"/>
      <c r="BZ24" s="312"/>
      <c r="CA24" s="312"/>
      <c r="CB24" s="312"/>
      <c r="CC24" s="312"/>
      <c r="CD24" s="312"/>
      <c r="CE24" s="312"/>
      <c r="CF24" s="312"/>
      <c r="CG24" s="312"/>
      <c r="CH24" s="312"/>
      <c r="CI24" s="312"/>
      <c r="CJ24" s="312"/>
      <c r="CK24" s="312"/>
      <c r="CL24" s="312"/>
      <c r="CM24" s="312"/>
      <c r="CN24" s="312"/>
      <c r="CO24" s="312"/>
      <c r="CP24" s="312"/>
      <c r="CQ24" s="315">
        <f>2517.04/Y24</f>
        <v>348.62049861495848</v>
      </c>
      <c r="CR24" s="315"/>
      <c r="CS24" s="315"/>
      <c r="CT24" s="315"/>
      <c r="CU24" s="315"/>
      <c r="CV24" s="315"/>
      <c r="CW24" s="315"/>
      <c r="CX24" s="315"/>
      <c r="CY24" s="315"/>
      <c r="CZ24" s="315"/>
      <c r="DA24" s="315"/>
      <c r="DB24" s="315"/>
      <c r="DC24" s="315"/>
      <c r="DD24" s="315"/>
      <c r="DE24" s="315"/>
      <c r="DF24" s="315"/>
      <c r="DG24" s="315"/>
      <c r="DH24" s="315"/>
      <c r="DI24" s="313">
        <v>0.8</v>
      </c>
      <c r="DJ24" s="312"/>
      <c r="DK24" s="312"/>
      <c r="DL24" s="312"/>
      <c r="DM24" s="312"/>
      <c r="DN24" s="312"/>
      <c r="DO24" s="312"/>
      <c r="DP24" s="312"/>
      <c r="DQ24" s="312"/>
      <c r="DR24" s="312"/>
      <c r="DS24" s="312"/>
      <c r="DT24" s="312"/>
      <c r="DU24" s="312"/>
      <c r="DV24" s="312"/>
      <c r="DW24" s="312"/>
      <c r="DX24" s="312"/>
      <c r="DY24" s="313">
        <v>0.5</v>
      </c>
      <c r="DZ24" s="312"/>
      <c r="EA24" s="312"/>
      <c r="EB24" s="312"/>
      <c r="EC24" s="312"/>
      <c r="ED24" s="312"/>
      <c r="EE24" s="312"/>
      <c r="EF24" s="312"/>
      <c r="EG24" s="312"/>
      <c r="EH24" s="312"/>
      <c r="EI24" s="312"/>
      <c r="EJ24" s="312"/>
      <c r="EK24" s="312"/>
      <c r="EL24" s="312"/>
      <c r="EM24" s="312"/>
      <c r="EN24" s="312"/>
      <c r="EO24" s="303">
        <f>(AO24+(AO24*DI24)+(AO24*DY24))*12*Y24+121472.49-855094.04</f>
        <v>923056.0299999998</v>
      </c>
      <c r="EP24" s="303"/>
      <c r="EQ24" s="303"/>
      <c r="ER24" s="303"/>
      <c r="ES24" s="303"/>
      <c r="ET24" s="303"/>
      <c r="EU24" s="303"/>
      <c r="EV24" s="303"/>
      <c r="EW24" s="303"/>
      <c r="EX24" s="303"/>
      <c r="EY24" s="303"/>
      <c r="EZ24" s="303"/>
      <c r="FA24" s="303"/>
      <c r="FB24" s="303"/>
      <c r="FC24" s="303"/>
      <c r="FD24" s="303"/>
      <c r="FE24" s="303"/>
      <c r="FJ24" s="314"/>
      <c r="FK24" s="314"/>
      <c r="FL24" s="314"/>
      <c r="FM24" s="314"/>
      <c r="FN24" s="314"/>
      <c r="FO24" s="314"/>
      <c r="FP24" s="314"/>
      <c r="FQ24" s="314"/>
      <c r="FR24" s="314"/>
      <c r="FS24" s="314"/>
      <c r="FT24" s="314"/>
      <c r="FU24" s="314"/>
      <c r="FV24" s="314"/>
      <c r="FW24" s="314"/>
      <c r="FX24" s="314"/>
      <c r="FY24" s="314"/>
      <c r="FZ24" s="314"/>
      <c r="GA24" s="314"/>
      <c r="GB24" s="314"/>
      <c r="GC24" s="314"/>
      <c r="GD24" s="314"/>
      <c r="GE24" s="314"/>
    </row>
    <row r="25" spans="1:187" s="77" customFormat="1" ht="25.5" customHeight="1" x14ac:dyDescent="0.2">
      <c r="A25" s="308"/>
      <c r="B25" s="308"/>
      <c r="C25" s="308"/>
      <c r="D25" s="308"/>
      <c r="E25" s="308"/>
      <c r="F25" s="308"/>
      <c r="G25" s="309" t="s">
        <v>365</v>
      </c>
      <c r="H25" s="310"/>
      <c r="I25" s="310"/>
      <c r="J25" s="310"/>
      <c r="K25" s="310"/>
      <c r="L25" s="310"/>
      <c r="M25" s="310"/>
      <c r="N25" s="310"/>
      <c r="O25" s="310"/>
      <c r="P25" s="310"/>
      <c r="Q25" s="310"/>
      <c r="R25" s="310"/>
      <c r="S25" s="310"/>
      <c r="T25" s="310"/>
      <c r="U25" s="310"/>
      <c r="V25" s="310"/>
      <c r="W25" s="310"/>
      <c r="X25" s="311"/>
      <c r="Y25" s="312">
        <v>1</v>
      </c>
      <c r="Z25" s="312"/>
      <c r="AA25" s="312"/>
      <c r="AB25" s="312"/>
      <c r="AC25" s="312"/>
      <c r="AD25" s="312"/>
      <c r="AE25" s="312"/>
      <c r="AF25" s="312"/>
      <c r="AG25" s="312"/>
      <c r="AH25" s="312"/>
      <c r="AI25" s="312"/>
      <c r="AJ25" s="312"/>
      <c r="AK25" s="312"/>
      <c r="AL25" s="312"/>
      <c r="AM25" s="312"/>
      <c r="AN25" s="312"/>
      <c r="AO25" s="300">
        <f>BF25+BX25+CQ25</f>
        <v>5934.7826000000005</v>
      </c>
      <c r="AP25" s="317"/>
      <c r="AQ25" s="317"/>
      <c r="AR25" s="317"/>
      <c r="AS25" s="317"/>
      <c r="AT25" s="317"/>
      <c r="AU25" s="317"/>
      <c r="AV25" s="317"/>
      <c r="AW25" s="317"/>
      <c r="AX25" s="317"/>
      <c r="AY25" s="317"/>
      <c r="AZ25" s="317"/>
      <c r="BA25" s="317"/>
      <c r="BB25" s="317"/>
      <c r="BC25" s="317"/>
      <c r="BD25" s="317"/>
      <c r="BE25" s="317"/>
      <c r="BF25" s="300">
        <v>3598</v>
      </c>
      <c r="BG25" s="317"/>
      <c r="BH25" s="317"/>
      <c r="BI25" s="317"/>
      <c r="BJ25" s="317"/>
      <c r="BK25" s="317"/>
      <c r="BL25" s="317"/>
      <c r="BM25" s="317"/>
      <c r="BN25" s="317"/>
      <c r="BO25" s="317"/>
      <c r="BP25" s="317"/>
      <c r="BQ25" s="317"/>
      <c r="BR25" s="317"/>
      <c r="BS25" s="317"/>
      <c r="BT25" s="317"/>
      <c r="BU25" s="317"/>
      <c r="BV25" s="317"/>
      <c r="BW25" s="318"/>
      <c r="BX25" s="303">
        <v>2336.7826</v>
      </c>
      <c r="BY25" s="303"/>
      <c r="BZ25" s="303"/>
      <c r="CA25" s="303"/>
      <c r="CB25" s="303"/>
      <c r="CC25" s="303"/>
      <c r="CD25" s="303"/>
      <c r="CE25" s="303"/>
      <c r="CF25" s="303"/>
      <c r="CG25" s="303"/>
      <c r="CH25" s="303"/>
      <c r="CI25" s="303"/>
      <c r="CJ25" s="303"/>
      <c r="CK25" s="303"/>
      <c r="CL25" s="303"/>
      <c r="CM25" s="303"/>
      <c r="CN25" s="303"/>
      <c r="CO25" s="303"/>
      <c r="CP25" s="303"/>
      <c r="CQ25" s="300"/>
      <c r="CR25" s="317"/>
      <c r="CS25" s="317"/>
      <c r="CT25" s="317"/>
      <c r="CU25" s="317"/>
      <c r="CV25" s="317"/>
      <c r="CW25" s="317"/>
      <c r="CX25" s="317"/>
      <c r="CY25" s="317"/>
      <c r="CZ25" s="317"/>
      <c r="DA25" s="317"/>
      <c r="DB25" s="317"/>
      <c r="DC25" s="317"/>
      <c r="DD25" s="317"/>
      <c r="DE25" s="317"/>
      <c r="DF25" s="317"/>
      <c r="DG25" s="317"/>
      <c r="DH25" s="318"/>
      <c r="DI25" s="313">
        <v>0.8</v>
      </c>
      <c r="DJ25" s="312"/>
      <c r="DK25" s="312"/>
      <c r="DL25" s="312"/>
      <c r="DM25" s="312"/>
      <c r="DN25" s="312"/>
      <c r="DO25" s="312"/>
      <c r="DP25" s="312"/>
      <c r="DQ25" s="312"/>
      <c r="DR25" s="312"/>
      <c r="DS25" s="312"/>
      <c r="DT25" s="312"/>
      <c r="DU25" s="312"/>
      <c r="DV25" s="312"/>
      <c r="DW25" s="312"/>
      <c r="DX25" s="312"/>
      <c r="DY25" s="313">
        <v>0.5</v>
      </c>
      <c r="DZ25" s="312"/>
      <c r="EA25" s="312"/>
      <c r="EB25" s="312"/>
      <c r="EC25" s="312"/>
      <c r="ED25" s="312"/>
      <c r="EE25" s="312"/>
      <c r="EF25" s="312"/>
      <c r="EG25" s="312"/>
      <c r="EH25" s="312"/>
      <c r="EI25" s="312"/>
      <c r="EJ25" s="312"/>
      <c r="EK25" s="312"/>
      <c r="EL25" s="312"/>
      <c r="EM25" s="312"/>
      <c r="EN25" s="312"/>
      <c r="EO25" s="303">
        <f>(AO25+(AO25*DI25)+(AO25*DY25))*12*Y25</f>
        <v>163799.99976000001</v>
      </c>
      <c r="EP25" s="303"/>
      <c r="EQ25" s="303"/>
      <c r="ER25" s="303"/>
      <c r="ES25" s="303"/>
      <c r="ET25" s="303"/>
      <c r="EU25" s="303"/>
      <c r="EV25" s="303"/>
      <c r="EW25" s="303"/>
      <c r="EX25" s="303"/>
      <c r="EY25" s="303"/>
      <c r="EZ25" s="303"/>
      <c r="FA25" s="303"/>
      <c r="FB25" s="303"/>
      <c r="FC25" s="303"/>
      <c r="FD25" s="303"/>
      <c r="FE25" s="303"/>
    </row>
    <row r="26" spans="1:187" s="77" customFormat="1" ht="26.25" customHeight="1" x14ac:dyDescent="0.2">
      <c r="A26" s="308"/>
      <c r="B26" s="308"/>
      <c r="C26" s="308"/>
      <c r="D26" s="308"/>
      <c r="E26" s="308"/>
      <c r="F26" s="308"/>
      <c r="G26" s="309" t="s">
        <v>21</v>
      </c>
      <c r="H26" s="310"/>
      <c r="I26" s="310"/>
      <c r="J26" s="310"/>
      <c r="K26" s="310"/>
      <c r="L26" s="310"/>
      <c r="M26" s="310"/>
      <c r="N26" s="310"/>
      <c r="O26" s="310"/>
      <c r="P26" s="310"/>
      <c r="Q26" s="310"/>
      <c r="R26" s="310"/>
      <c r="S26" s="310"/>
      <c r="T26" s="310"/>
      <c r="U26" s="310"/>
      <c r="V26" s="310"/>
      <c r="W26" s="310"/>
      <c r="X26" s="311"/>
      <c r="Y26" s="312">
        <v>2</v>
      </c>
      <c r="Z26" s="312"/>
      <c r="AA26" s="312"/>
      <c r="AB26" s="312"/>
      <c r="AC26" s="312"/>
      <c r="AD26" s="312"/>
      <c r="AE26" s="312"/>
      <c r="AF26" s="312"/>
      <c r="AG26" s="312"/>
      <c r="AH26" s="312"/>
      <c r="AI26" s="312"/>
      <c r="AJ26" s="312"/>
      <c r="AK26" s="312"/>
      <c r="AL26" s="312"/>
      <c r="AM26" s="312"/>
      <c r="AN26" s="312"/>
      <c r="AO26" s="303">
        <f>BF26+BX26+CQ26</f>
        <v>5934.7826000000005</v>
      </c>
      <c r="AP26" s="312"/>
      <c r="AQ26" s="312"/>
      <c r="AR26" s="312"/>
      <c r="AS26" s="312"/>
      <c r="AT26" s="312"/>
      <c r="AU26" s="312"/>
      <c r="AV26" s="312"/>
      <c r="AW26" s="312"/>
      <c r="AX26" s="312"/>
      <c r="AY26" s="312"/>
      <c r="AZ26" s="312"/>
      <c r="BA26" s="312"/>
      <c r="BB26" s="312"/>
      <c r="BC26" s="312"/>
      <c r="BD26" s="312"/>
      <c r="BE26" s="312"/>
      <c r="BF26" s="312">
        <v>2272</v>
      </c>
      <c r="BG26" s="312"/>
      <c r="BH26" s="312"/>
      <c r="BI26" s="312"/>
      <c r="BJ26" s="312"/>
      <c r="BK26" s="312"/>
      <c r="BL26" s="312"/>
      <c r="BM26" s="312"/>
      <c r="BN26" s="312"/>
      <c r="BO26" s="312"/>
      <c r="BP26" s="312"/>
      <c r="BQ26" s="312"/>
      <c r="BR26" s="312"/>
      <c r="BS26" s="312"/>
      <c r="BT26" s="312"/>
      <c r="BU26" s="312"/>
      <c r="BV26" s="312"/>
      <c r="BW26" s="312"/>
      <c r="BX26" s="303">
        <v>3662.7826</v>
      </c>
      <c r="BY26" s="303"/>
      <c r="BZ26" s="303"/>
      <c r="CA26" s="303"/>
      <c r="CB26" s="303"/>
      <c r="CC26" s="303"/>
      <c r="CD26" s="303"/>
      <c r="CE26" s="303"/>
      <c r="CF26" s="303"/>
      <c r="CG26" s="303"/>
      <c r="CH26" s="303"/>
      <c r="CI26" s="303"/>
      <c r="CJ26" s="303"/>
      <c r="CK26" s="303"/>
      <c r="CL26" s="303"/>
      <c r="CM26" s="303"/>
      <c r="CN26" s="303"/>
      <c r="CO26" s="303"/>
      <c r="CP26" s="303"/>
      <c r="CQ26" s="312"/>
      <c r="CR26" s="312"/>
      <c r="CS26" s="312"/>
      <c r="CT26" s="312"/>
      <c r="CU26" s="312"/>
      <c r="CV26" s="312"/>
      <c r="CW26" s="312"/>
      <c r="CX26" s="312"/>
      <c r="CY26" s="312"/>
      <c r="CZ26" s="312"/>
      <c r="DA26" s="312"/>
      <c r="DB26" s="312"/>
      <c r="DC26" s="312"/>
      <c r="DD26" s="312"/>
      <c r="DE26" s="312"/>
      <c r="DF26" s="312"/>
      <c r="DG26" s="312"/>
      <c r="DH26" s="312"/>
      <c r="DI26" s="313">
        <v>0.8</v>
      </c>
      <c r="DJ26" s="312"/>
      <c r="DK26" s="312"/>
      <c r="DL26" s="312"/>
      <c r="DM26" s="312"/>
      <c r="DN26" s="312"/>
      <c r="DO26" s="312"/>
      <c r="DP26" s="312"/>
      <c r="DQ26" s="312"/>
      <c r="DR26" s="312"/>
      <c r="DS26" s="312"/>
      <c r="DT26" s="312"/>
      <c r="DU26" s="312"/>
      <c r="DV26" s="312"/>
      <c r="DW26" s="312"/>
      <c r="DX26" s="312"/>
      <c r="DY26" s="313">
        <v>0.5</v>
      </c>
      <c r="DZ26" s="312"/>
      <c r="EA26" s="312"/>
      <c r="EB26" s="312"/>
      <c r="EC26" s="312"/>
      <c r="ED26" s="312"/>
      <c r="EE26" s="312"/>
      <c r="EF26" s="312"/>
      <c r="EG26" s="312"/>
      <c r="EH26" s="312"/>
      <c r="EI26" s="312"/>
      <c r="EJ26" s="312"/>
      <c r="EK26" s="312"/>
      <c r="EL26" s="312"/>
      <c r="EM26" s="312"/>
      <c r="EN26" s="312"/>
      <c r="EO26" s="303">
        <f>(AO26+(AO26*DI26)+(AO26*DY26))*12*Y26</f>
        <v>327599.99952000001</v>
      </c>
      <c r="EP26" s="303"/>
      <c r="EQ26" s="303"/>
      <c r="ER26" s="303"/>
      <c r="ES26" s="303"/>
      <c r="ET26" s="303"/>
      <c r="EU26" s="303"/>
      <c r="EV26" s="303"/>
      <c r="EW26" s="303"/>
      <c r="EX26" s="303"/>
      <c r="EY26" s="303"/>
      <c r="EZ26" s="303"/>
      <c r="FA26" s="303"/>
      <c r="FB26" s="303"/>
      <c r="FC26" s="303"/>
      <c r="FD26" s="303"/>
      <c r="FE26" s="303"/>
    </row>
    <row r="27" spans="1:187" s="76" customFormat="1" ht="15" customHeight="1" x14ac:dyDescent="0.2">
      <c r="A27" s="304" t="s">
        <v>22</v>
      </c>
      <c r="B27" s="305"/>
      <c r="C27" s="305"/>
      <c r="D27" s="305"/>
      <c r="E27" s="305"/>
      <c r="F27" s="305"/>
      <c r="G27" s="305"/>
      <c r="H27" s="305"/>
      <c r="I27" s="305"/>
      <c r="J27" s="305"/>
      <c r="K27" s="305"/>
      <c r="L27" s="305"/>
      <c r="M27" s="305"/>
      <c r="N27" s="305"/>
      <c r="O27" s="305"/>
      <c r="P27" s="305"/>
      <c r="Q27" s="305"/>
      <c r="R27" s="305"/>
      <c r="S27" s="305"/>
      <c r="T27" s="305"/>
      <c r="U27" s="305"/>
      <c r="V27" s="305"/>
      <c r="W27" s="305"/>
      <c r="X27" s="306"/>
      <c r="Y27" s="307" t="s">
        <v>23</v>
      </c>
      <c r="Z27" s="301"/>
      <c r="AA27" s="301"/>
      <c r="AB27" s="301"/>
      <c r="AC27" s="301"/>
      <c r="AD27" s="301"/>
      <c r="AE27" s="301"/>
      <c r="AF27" s="301"/>
      <c r="AG27" s="301"/>
      <c r="AH27" s="301"/>
      <c r="AI27" s="301"/>
      <c r="AJ27" s="301"/>
      <c r="AK27" s="301"/>
      <c r="AL27" s="301"/>
      <c r="AM27" s="301"/>
      <c r="AN27" s="302"/>
      <c r="AO27" s="307"/>
      <c r="AP27" s="301"/>
      <c r="AQ27" s="301"/>
      <c r="AR27" s="301"/>
      <c r="AS27" s="301"/>
      <c r="AT27" s="301"/>
      <c r="AU27" s="301"/>
      <c r="AV27" s="301"/>
      <c r="AW27" s="301"/>
      <c r="AX27" s="301"/>
      <c r="AY27" s="301"/>
      <c r="AZ27" s="301"/>
      <c r="BA27" s="301"/>
      <c r="BB27" s="301"/>
      <c r="BC27" s="301"/>
      <c r="BD27" s="301"/>
      <c r="BE27" s="302"/>
      <c r="BF27" s="307" t="s">
        <v>23</v>
      </c>
      <c r="BG27" s="301"/>
      <c r="BH27" s="301"/>
      <c r="BI27" s="301"/>
      <c r="BJ27" s="301"/>
      <c r="BK27" s="301"/>
      <c r="BL27" s="301"/>
      <c r="BM27" s="301"/>
      <c r="BN27" s="301"/>
      <c r="BO27" s="301"/>
      <c r="BP27" s="301"/>
      <c r="BQ27" s="301"/>
      <c r="BR27" s="301"/>
      <c r="BS27" s="301"/>
      <c r="BT27" s="301"/>
      <c r="BU27" s="301"/>
      <c r="BV27" s="301"/>
      <c r="BW27" s="302"/>
      <c r="BX27" s="307" t="s">
        <v>23</v>
      </c>
      <c r="BY27" s="301"/>
      <c r="BZ27" s="301"/>
      <c r="CA27" s="301"/>
      <c r="CB27" s="301"/>
      <c r="CC27" s="301"/>
      <c r="CD27" s="301"/>
      <c r="CE27" s="301"/>
      <c r="CF27" s="301"/>
      <c r="CG27" s="301"/>
      <c r="CH27" s="301"/>
      <c r="CI27" s="301"/>
      <c r="CJ27" s="301"/>
      <c r="CK27" s="301"/>
      <c r="CL27" s="301"/>
      <c r="CM27" s="301"/>
      <c r="CN27" s="301"/>
      <c r="CO27" s="301"/>
      <c r="CP27" s="302"/>
      <c r="CQ27" s="307" t="s">
        <v>23</v>
      </c>
      <c r="CR27" s="301"/>
      <c r="CS27" s="301"/>
      <c r="CT27" s="301"/>
      <c r="CU27" s="301"/>
      <c r="CV27" s="301"/>
      <c r="CW27" s="301"/>
      <c r="CX27" s="301"/>
      <c r="CY27" s="301"/>
      <c r="CZ27" s="301"/>
      <c r="DA27" s="301"/>
      <c r="DB27" s="301"/>
      <c r="DC27" s="301"/>
      <c r="DD27" s="301"/>
      <c r="DE27" s="301"/>
      <c r="DF27" s="301"/>
      <c r="DG27" s="301"/>
      <c r="DH27" s="302"/>
      <c r="DI27" s="307" t="s">
        <v>23</v>
      </c>
      <c r="DJ27" s="301"/>
      <c r="DK27" s="301"/>
      <c r="DL27" s="301"/>
      <c r="DM27" s="301"/>
      <c r="DN27" s="301"/>
      <c r="DO27" s="301"/>
      <c r="DP27" s="301"/>
      <c r="DQ27" s="301"/>
      <c r="DR27" s="301"/>
      <c r="DS27" s="301"/>
      <c r="DT27" s="301"/>
      <c r="DU27" s="301"/>
      <c r="DV27" s="301"/>
      <c r="DW27" s="301"/>
      <c r="DX27" s="302"/>
      <c r="DY27" s="307" t="s">
        <v>23</v>
      </c>
      <c r="DZ27" s="301"/>
      <c r="EA27" s="301"/>
      <c r="EB27" s="301"/>
      <c r="EC27" s="301"/>
      <c r="ED27" s="301"/>
      <c r="EE27" s="301"/>
      <c r="EF27" s="301"/>
      <c r="EG27" s="301"/>
      <c r="EH27" s="301"/>
      <c r="EI27" s="301"/>
      <c r="EJ27" s="301"/>
      <c r="EK27" s="301"/>
      <c r="EL27" s="301"/>
      <c r="EM27" s="301"/>
      <c r="EN27" s="302"/>
      <c r="EO27" s="300">
        <f>SUM(EO22:FE26)</f>
        <v>2101746.5372799998</v>
      </c>
      <c r="EP27" s="301"/>
      <c r="EQ27" s="301"/>
      <c r="ER27" s="301"/>
      <c r="ES27" s="301"/>
      <c r="ET27" s="301"/>
      <c r="EU27" s="301"/>
      <c r="EV27" s="301"/>
      <c r="EW27" s="301"/>
      <c r="EX27" s="301"/>
      <c r="EY27" s="301"/>
      <c r="EZ27" s="301"/>
      <c r="FA27" s="301"/>
      <c r="FB27" s="301"/>
      <c r="FC27" s="301"/>
      <c r="FD27" s="301"/>
      <c r="FE27" s="302"/>
    </row>
    <row r="28" spans="1:187" x14ac:dyDescent="0.2">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EN28" s="299"/>
      <c r="EO28" s="299"/>
      <c r="EP28" s="299"/>
      <c r="EQ28" s="299"/>
      <c r="ER28" s="299"/>
      <c r="ES28" s="299"/>
      <c r="ET28" s="299"/>
      <c r="EU28" s="299"/>
      <c r="EV28" s="299"/>
      <c r="EW28" s="299"/>
      <c r="EX28" s="299"/>
      <c r="EY28" s="299"/>
      <c r="EZ28" s="299"/>
      <c r="FA28" s="299"/>
      <c r="FB28" s="299"/>
      <c r="FC28" s="299"/>
      <c r="FD28" s="299"/>
      <c r="FE28" s="299"/>
      <c r="FF28" s="299"/>
      <c r="FG28" s="299"/>
      <c r="FH28" s="299"/>
      <c r="FI28" s="299"/>
    </row>
    <row r="29" spans="1:187" x14ac:dyDescent="0.2">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row>
    <row r="30" spans="1:187" x14ac:dyDescent="0.2">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row>
    <row r="31" spans="1:187" ht="42" customHeight="1" x14ac:dyDescent="0.2">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row>
    <row r="32" spans="1:187" ht="30" customHeight="1" x14ac:dyDescent="0.2">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row>
    <row r="33" spans="9:40" ht="55.5" customHeight="1" x14ac:dyDescent="0.2">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row>
    <row r="34" spans="9:40" ht="33.75" customHeight="1" x14ac:dyDescent="0.2">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row>
  </sheetData>
  <mergeCells count="91">
    <mergeCell ref="CQ23:DH23"/>
    <mergeCell ref="DY21:EN21"/>
    <mergeCell ref="EO21:FE21"/>
    <mergeCell ref="BX22:CP22"/>
    <mergeCell ref="CQ22:DH22"/>
    <mergeCell ref="DI22:DX22"/>
    <mergeCell ref="DY22:EN22"/>
    <mergeCell ref="EO22:FE22"/>
    <mergeCell ref="CQ21:DH21"/>
    <mergeCell ref="DI21:DX21"/>
    <mergeCell ref="DI23:DX23"/>
    <mergeCell ref="DY23:EN23"/>
    <mergeCell ref="BX21:CP21"/>
    <mergeCell ref="BX23:CP23"/>
    <mergeCell ref="BX25:CP25"/>
    <mergeCell ref="CQ25:DH25"/>
    <mergeCell ref="DI25:DX25"/>
    <mergeCell ref="DY25:EN25"/>
    <mergeCell ref="EO25:FE25"/>
    <mergeCell ref="DA2:FE2"/>
    <mergeCell ref="A8:FE8"/>
    <mergeCell ref="A10:FE10"/>
    <mergeCell ref="X12:FE12"/>
    <mergeCell ref="A14:AO14"/>
    <mergeCell ref="AP14:FE14"/>
    <mergeCell ref="A16:FE16"/>
    <mergeCell ref="A18:F20"/>
    <mergeCell ref="G18:X20"/>
    <mergeCell ref="Y18:AN20"/>
    <mergeCell ref="AO18:DH18"/>
    <mergeCell ref="DI18:DX20"/>
    <mergeCell ref="DY18:EN20"/>
    <mergeCell ref="EO18:FE20"/>
    <mergeCell ref="AO19:BE20"/>
    <mergeCell ref="BF19:DH19"/>
    <mergeCell ref="BF20:BW20"/>
    <mergeCell ref="BX20:CP20"/>
    <mergeCell ref="CQ20:DH20"/>
    <mergeCell ref="A24:F24"/>
    <mergeCell ref="G24:X24"/>
    <mergeCell ref="Y24:AN24"/>
    <mergeCell ref="AO24:BE24"/>
    <mergeCell ref="BF24:BW24"/>
    <mergeCell ref="AO26:BE26"/>
    <mergeCell ref="BF26:BW26"/>
    <mergeCell ref="A25:F25"/>
    <mergeCell ref="G25:X25"/>
    <mergeCell ref="Y25:AN25"/>
    <mergeCell ref="AO25:BE25"/>
    <mergeCell ref="BF25:BW25"/>
    <mergeCell ref="A21:F21"/>
    <mergeCell ref="G21:X21"/>
    <mergeCell ref="Y21:AN21"/>
    <mergeCell ref="BF23:BW23"/>
    <mergeCell ref="AO21:BE21"/>
    <mergeCell ref="BF21:BW21"/>
    <mergeCell ref="BF22:BW22"/>
    <mergeCell ref="A23:F23"/>
    <mergeCell ref="G23:X23"/>
    <mergeCell ref="Y23:AN23"/>
    <mergeCell ref="AO23:BE23"/>
    <mergeCell ref="A22:F22"/>
    <mergeCell ref="G22:X22"/>
    <mergeCell ref="Y22:AN22"/>
    <mergeCell ref="AO22:BE22"/>
    <mergeCell ref="BX24:CP24"/>
    <mergeCell ref="CQ24:DH24"/>
    <mergeCell ref="DI24:DX24"/>
    <mergeCell ref="DY24:EN24"/>
    <mergeCell ref="EO24:FE24"/>
    <mergeCell ref="DI26:DX26"/>
    <mergeCell ref="FJ24:GE24"/>
    <mergeCell ref="EN28:FI28"/>
    <mergeCell ref="DY26:EN26"/>
    <mergeCell ref="EO23:FE23"/>
    <mergeCell ref="I28:AN34"/>
    <mergeCell ref="EO27:FE27"/>
    <mergeCell ref="EO26:FE26"/>
    <mergeCell ref="A27:X27"/>
    <mergeCell ref="Y27:AN27"/>
    <mergeCell ref="AO27:BE27"/>
    <mergeCell ref="BF27:BW27"/>
    <mergeCell ref="BX27:CP27"/>
    <mergeCell ref="CQ27:DH27"/>
    <mergeCell ref="DI27:DX27"/>
    <mergeCell ref="DY27:EN27"/>
    <mergeCell ref="A26:F26"/>
    <mergeCell ref="G26:X26"/>
    <mergeCell ref="Y26:AN26"/>
    <mergeCell ref="BX26:CP26"/>
    <mergeCell ref="CQ26:DH26"/>
  </mergeCells>
  <pageMargins left="0.59055118110236227" right="0.51181102362204722" top="0.78740157480314965" bottom="0.39370078740157483" header="0.19685039370078741" footer="0.19685039370078741"/>
  <pageSetup paperSize="9" scale="9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E31"/>
  <sheetViews>
    <sheetView view="pageBreakPreview" zoomScaleNormal="100" zoomScaleSheetLayoutView="100" workbookViewId="0">
      <selection activeCell="EO24" sqref="EO24:FE24"/>
    </sheetView>
  </sheetViews>
  <sheetFormatPr defaultColWidth="0.85546875" defaultRowHeight="12.75" x14ac:dyDescent="0.2"/>
  <cols>
    <col min="1" max="21" width="0.85546875" style="10"/>
    <col min="22" max="22" width="5.5703125" style="10" customWidth="1"/>
    <col min="23" max="36" width="0.85546875" style="10"/>
    <col min="37" max="37" width="10.85546875" style="10" bestFit="1" customWidth="1"/>
    <col min="38" max="51" width="0.85546875" style="10"/>
    <col min="52" max="52" width="0.5703125" style="10" customWidth="1"/>
    <col min="53" max="53" width="0.85546875" style="10" hidden="1" customWidth="1"/>
    <col min="54" max="54" width="0.85546875" style="10"/>
    <col min="55" max="58" width="0.85546875" style="10" customWidth="1"/>
    <col min="59" max="91" width="0.85546875" style="10"/>
    <col min="92" max="92" width="0.5703125" style="10" customWidth="1"/>
    <col min="93" max="93" width="0.85546875" style="10" hidden="1" customWidth="1"/>
    <col min="94" max="94" width="0.42578125" style="10" customWidth="1"/>
    <col min="95" max="96" width="0.85546875" style="10" hidden="1" customWidth="1"/>
    <col min="97" max="127" width="0.85546875" style="10"/>
    <col min="128" max="128" width="0.85546875" style="10" hidden="1" customWidth="1"/>
    <col min="129" max="155" width="0.85546875" style="10"/>
    <col min="156" max="156" width="0.5703125" style="10" customWidth="1"/>
    <col min="157" max="157" width="2.140625" style="10" hidden="1" customWidth="1"/>
    <col min="158" max="160" width="0.85546875" style="10"/>
    <col min="161" max="161" width="2.140625" style="10" customWidth="1"/>
    <col min="162" max="16384" width="0.85546875" style="10"/>
  </cols>
  <sheetData>
    <row r="1" spans="1:161" s="9" customFormat="1" ht="12"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t="s">
        <v>0</v>
      </c>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row>
    <row r="2" spans="1:161" s="9" customFormat="1" ht="47.2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334" t="s">
        <v>1</v>
      </c>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row>
    <row r="3" spans="1:161" ht="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4" spans="1:161" s="11" customFormat="1" ht="11.25" x14ac:dyDescent="0.2">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t="s">
        <v>2</v>
      </c>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row>
    <row r="5" spans="1:16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row>
    <row r="6" spans="1:161" s="12" customFormat="1" ht="15"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80" t="s">
        <v>3</v>
      </c>
    </row>
    <row r="7" spans="1:16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row>
    <row r="8" spans="1:161" s="13" customFormat="1" ht="15.75" x14ac:dyDescent="0.25">
      <c r="A8" s="335" t="s">
        <v>4</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35"/>
      <c r="CQ8" s="335"/>
      <c r="CR8" s="335"/>
      <c r="CS8" s="335"/>
      <c r="CT8" s="335"/>
      <c r="CU8" s="335"/>
      <c r="CV8" s="335"/>
      <c r="CW8" s="335"/>
      <c r="CX8" s="335"/>
      <c r="CY8" s="335"/>
      <c r="CZ8" s="335"/>
      <c r="DA8" s="335"/>
      <c r="DB8" s="335"/>
      <c r="DC8" s="335"/>
      <c r="DD8" s="335"/>
      <c r="DE8" s="335"/>
      <c r="DF8" s="335"/>
      <c r="DG8" s="335"/>
      <c r="DH8" s="335"/>
      <c r="DI8" s="335"/>
      <c r="DJ8" s="335"/>
      <c r="DK8" s="335"/>
      <c r="DL8" s="335"/>
      <c r="DM8" s="335"/>
      <c r="DN8" s="335"/>
      <c r="DO8" s="335"/>
      <c r="DP8" s="335"/>
      <c r="DQ8" s="335"/>
      <c r="DR8" s="335"/>
      <c r="DS8" s="335"/>
      <c r="DT8" s="335"/>
      <c r="DU8" s="335"/>
      <c r="DV8" s="335"/>
      <c r="DW8" s="335"/>
      <c r="DX8" s="335"/>
      <c r="DY8" s="335"/>
      <c r="DZ8" s="335"/>
      <c r="EA8" s="335"/>
      <c r="EB8" s="335"/>
      <c r="EC8" s="335"/>
      <c r="ED8" s="335"/>
      <c r="EE8" s="335"/>
      <c r="EF8" s="335"/>
      <c r="EG8" s="335"/>
      <c r="EH8" s="335"/>
      <c r="EI8" s="335"/>
      <c r="EJ8" s="335"/>
      <c r="EK8" s="335"/>
      <c r="EL8" s="335"/>
      <c r="EM8" s="335"/>
      <c r="EN8" s="335"/>
      <c r="EO8" s="335"/>
      <c r="EP8" s="335"/>
      <c r="EQ8" s="335"/>
      <c r="ER8" s="335"/>
      <c r="ES8" s="335"/>
      <c r="ET8" s="335"/>
      <c r="EU8" s="335"/>
      <c r="EV8" s="335"/>
      <c r="EW8" s="335"/>
      <c r="EX8" s="335"/>
      <c r="EY8" s="335"/>
      <c r="EZ8" s="335"/>
      <c r="FA8" s="335"/>
      <c r="FB8" s="335"/>
      <c r="FC8" s="335"/>
      <c r="FD8" s="335"/>
      <c r="FE8" s="335"/>
    </row>
    <row r="9" spans="1:16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0" spans="1:161" s="12" customFormat="1" ht="15" x14ac:dyDescent="0.25">
      <c r="A10" s="365" t="s">
        <v>5</v>
      </c>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5"/>
      <c r="DQ10" s="365"/>
      <c r="DR10" s="365"/>
      <c r="DS10" s="365"/>
      <c r="DT10" s="365"/>
      <c r="DU10" s="365"/>
      <c r="DV10" s="365"/>
      <c r="DW10" s="365"/>
      <c r="DX10" s="365"/>
      <c r="DY10" s="365"/>
      <c r="DZ10" s="365"/>
      <c r="EA10" s="365"/>
      <c r="EB10" s="365"/>
      <c r="EC10" s="365"/>
      <c r="ED10" s="365"/>
      <c r="EE10" s="365"/>
      <c r="EF10" s="365"/>
      <c r="EG10" s="365"/>
      <c r="EH10" s="365"/>
      <c r="EI10" s="365"/>
      <c r="EJ10" s="365"/>
      <c r="EK10" s="365"/>
      <c r="EL10" s="365"/>
      <c r="EM10" s="365"/>
      <c r="EN10" s="365"/>
      <c r="EO10" s="365"/>
      <c r="EP10" s="365"/>
      <c r="EQ10" s="365"/>
      <c r="ER10" s="365"/>
      <c r="ES10" s="365"/>
      <c r="ET10" s="365"/>
      <c r="EU10" s="365"/>
      <c r="EV10" s="365"/>
      <c r="EW10" s="365"/>
      <c r="EX10" s="365"/>
      <c r="EY10" s="365"/>
      <c r="EZ10" s="365"/>
      <c r="FA10" s="365"/>
      <c r="FB10" s="365"/>
      <c r="FC10" s="365"/>
      <c r="FD10" s="365"/>
      <c r="FE10" s="365"/>
    </row>
    <row r="11" spans="1:161" ht="6"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row>
    <row r="12" spans="1:161" s="14" customFormat="1" ht="14.25" x14ac:dyDescent="0.2">
      <c r="A12" s="82" t="s">
        <v>6</v>
      </c>
      <c r="B12" s="82"/>
      <c r="C12" s="82"/>
      <c r="D12" s="82"/>
      <c r="E12" s="82"/>
      <c r="F12" s="82"/>
      <c r="G12" s="82"/>
      <c r="H12" s="82"/>
      <c r="I12" s="82"/>
      <c r="J12" s="82"/>
      <c r="K12" s="82"/>
      <c r="L12" s="82"/>
      <c r="M12" s="82"/>
      <c r="N12" s="82"/>
      <c r="O12" s="82"/>
      <c r="P12" s="82"/>
      <c r="Q12" s="82"/>
      <c r="R12" s="82"/>
      <c r="S12" s="82"/>
      <c r="T12" s="82"/>
      <c r="U12" s="82"/>
      <c r="V12" s="82"/>
      <c r="W12" s="82"/>
      <c r="X12" s="336" t="s">
        <v>24</v>
      </c>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row>
    <row r="13" spans="1:161" s="14" customFormat="1" ht="6" customHeight="1" x14ac:dyDescent="0.2">
      <c r="A13" s="82"/>
      <c r="B13" s="82"/>
      <c r="C13" s="82"/>
      <c r="D13" s="82"/>
      <c r="E13" s="82"/>
      <c r="F13" s="82"/>
      <c r="G13" s="82"/>
      <c r="H13" s="82"/>
      <c r="I13" s="82"/>
      <c r="J13" s="82"/>
      <c r="K13" s="82"/>
      <c r="L13" s="82"/>
      <c r="M13" s="82"/>
      <c r="N13" s="82"/>
      <c r="O13" s="82"/>
      <c r="P13" s="82"/>
      <c r="Q13" s="82"/>
      <c r="R13" s="82"/>
      <c r="S13" s="82"/>
      <c r="T13" s="82"/>
      <c r="U13" s="82"/>
      <c r="V13" s="82"/>
      <c r="W13" s="82"/>
      <c r="X13" s="3"/>
      <c r="Y13" s="3"/>
      <c r="Z13" s="3"/>
      <c r="AA13" s="3"/>
      <c r="AB13" s="3"/>
      <c r="AC13" s="3"/>
      <c r="AD13" s="3"/>
      <c r="AE13" s="3"/>
      <c r="AF13" s="3"/>
      <c r="AG13" s="3"/>
      <c r="AH13" s="3"/>
      <c r="AI13" s="3"/>
      <c r="AJ13" s="3"/>
      <c r="AK13" s="3"/>
      <c r="AL13" s="3"/>
      <c r="AM13" s="3"/>
      <c r="AN13" s="3"/>
      <c r="AO13" s="3"/>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row>
    <row r="14" spans="1:161" s="14" customFormat="1" ht="14.25" x14ac:dyDescent="0.2">
      <c r="A14" s="337" t="s">
        <v>7</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t="s">
        <v>379</v>
      </c>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38"/>
      <c r="DQ14" s="338"/>
      <c r="DR14" s="338"/>
      <c r="DS14" s="338"/>
      <c r="DT14" s="338"/>
      <c r="DU14" s="338"/>
      <c r="DV14" s="338"/>
      <c r="DW14" s="338"/>
      <c r="DX14" s="338"/>
      <c r="DY14" s="338"/>
      <c r="DZ14" s="338"/>
      <c r="EA14" s="338"/>
      <c r="EB14" s="338"/>
      <c r="EC14" s="338"/>
      <c r="ED14" s="338"/>
      <c r="EE14" s="338"/>
      <c r="EF14" s="338"/>
      <c r="EG14" s="338"/>
      <c r="EH14" s="338"/>
      <c r="EI14" s="338"/>
      <c r="EJ14" s="338"/>
      <c r="EK14" s="338"/>
      <c r="EL14" s="338"/>
      <c r="EM14" s="338"/>
      <c r="EN14" s="338"/>
      <c r="EO14" s="338"/>
      <c r="EP14" s="338"/>
      <c r="EQ14" s="338"/>
      <c r="ER14" s="338"/>
      <c r="ES14" s="338"/>
      <c r="ET14" s="338"/>
      <c r="EU14" s="338"/>
      <c r="EV14" s="338"/>
      <c r="EW14" s="338"/>
      <c r="EX14" s="338"/>
      <c r="EY14" s="338"/>
      <c r="EZ14" s="338"/>
      <c r="FA14" s="338"/>
      <c r="FB14" s="338"/>
      <c r="FC14" s="338"/>
      <c r="FD14" s="338"/>
      <c r="FE14" s="338"/>
    </row>
    <row r="15" spans="1:161" ht="9.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row>
    <row r="16" spans="1:161" s="12" customFormat="1" ht="15" x14ac:dyDescent="0.25">
      <c r="A16" s="320" t="s">
        <v>8</v>
      </c>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320"/>
      <c r="DG16" s="320"/>
      <c r="DH16" s="320"/>
      <c r="DI16" s="320"/>
      <c r="DJ16" s="320"/>
      <c r="DK16" s="320"/>
      <c r="DL16" s="320"/>
      <c r="DM16" s="320"/>
      <c r="DN16" s="320"/>
      <c r="DO16" s="320"/>
      <c r="DP16" s="320"/>
      <c r="DQ16" s="320"/>
      <c r="DR16" s="320"/>
      <c r="DS16" s="320"/>
      <c r="DT16" s="320"/>
      <c r="DU16" s="320"/>
      <c r="DV16" s="320"/>
      <c r="DW16" s="320"/>
      <c r="DX16" s="320"/>
      <c r="DY16" s="320"/>
      <c r="DZ16" s="320"/>
      <c r="EA16" s="320"/>
      <c r="EB16" s="320"/>
      <c r="EC16" s="320"/>
      <c r="ED16" s="320"/>
      <c r="EE16" s="320"/>
      <c r="EF16" s="320"/>
      <c r="EG16" s="320"/>
      <c r="EH16" s="320"/>
      <c r="EI16" s="320"/>
      <c r="EJ16" s="320"/>
      <c r="EK16" s="320"/>
      <c r="EL16" s="320"/>
      <c r="EM16" s="320"/>
      <c r="EN16" s="320"/>
      <c r="EO16" s="320"/>
      <c r="EP16" s="320"/>
      <c r="EQ16" s="320"/>
      <c r="ER16" s="320"/>
      <c r="ES16" s="320"/>
      <c r="ET16" s="320"/>
      <c r="EU16" s="320"/>
      <c r="EV16" s="320"/>
      <c r="EW16" s="320"/>
      <c r="EX16" s="320"/>
      <c r="EY16" s="320"/>
      <c r="EZ16" s="320"/>
      <c r="FA16" s="320"/>
      <c r="FB16" s="320"/>
      <c r="FC16" s="320"/>
      <c r="FD16" s="320"/>
      <c r="FE16" s="320"/>
    </row>
    <row r="17" spans="1:187" ht="10.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row>
    <row r="18" spans="1:187" s="15" customFormat="1" ht="13.5" customHeight="1" x14ac:dyDescent="0.2">
      <c r="A18" s="321" t="s">
        <v>9</v>
      </c>
      <c r="B18" s="322"/>
      <c r="C18" s="322"/>
      <c r="D18" s="322"/>
      <c r="E18" s="322"/>
      <c r="F18" s="323"/>
      <c r="G18" s="321" t="s">
        <v>10</v>
      </c>
      <c r="H18" s="322"/>
      <c r="I18" s="322"/>
      <c r="J18" s="322"/>
      <c r="K18" s="322"/>
      <c r="L18" s="322"/>
      <c r="M18" s="322"/>
      <c r="N18" s="322"/>
      <c r="O18" s="322"/>
      <c r="P18" s="322"/>
      <c r="Q18" s="322"/>
      <c r="R18" s="322"/>
      <c r="S18" s="322"/>
      <c r="T18" s="322"/>
      <c r="U18" s="322"/>
      <c r="V18" s="322"/>
      <c r="W18" s="322"/>
      <c r="X18" s="323"/>
      <c r="Y18" s="321" t="s">
        <v>11</v>
      </c>
      <c r="Z18" s="322"/>
      <c r="AA18" s="322"/>
      <c r="AB18" s="322"/>
      <c r="AC18" s="322"/>
      <c r="AD18" s="322"/>
      <c r="AE18" s="322"/>
      <c r="AF18" s="322"/>
      <c r="AG18" s="322"/>
      <c r="AH18" s="322"/>
      <c r="AI18" s="322"/>
      <c r="AJ18" s="322"/>
      <c r="AK18" s="322"/>
      <c r="AL18" s="322"/>
      <c r="AM18" s="322"/>
      <c r="AN18" s="323"/>
      <c r="AO18" s="330" t="s">
        <v>12</v>
      </c>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2"/>
      <c r="DI18" s="321" t="s">
        <v>13</v>
      </c>
      <c r="DJ18" s="322"/>
      <c r="DK18" s="322"/>
      <c r="DL18" s="322"/>
      <c r="DM18" s="322"/>
      <c r="DN18" s="322"/>
      <c r="DO18" s="322"/>
      <c r="DP18" s="322"/>
      <c r="DQ18" s="322"/>
      <c r="DR18" s="322"/>
      <c r="DS18" s="322"/>
      <c r="DT18" s="322"/>
      <c r="DU18" s="322"/>
      <c r="DV18" s="322"/>
      <c r="DW18" s="322"/>
      <c r="DX18" s="323"/>
      <c r="DY18" s="321" t="s">
        <v>14</v>
      </c>
      <c r="DZ18" s="322"/>
      <c r="EA18" s="322"/>
      <c r="EB18" s="322"/>
      <c r="EC18" s="322"/>
      <c r="ED18" s="322"/>
      <c r="EE18" s="322"/>
      <c r="EF18" s="322"/>
      <c r="EG18" s="322"/>
      <c r="EH18" s="322"/>
      <c r="EI18" s="322"/>
      <c r="EJ18" s="322"/>
      <c r="EK18" s="322"/>
      <c r="EL18" s="322"/>
      <c r="EM18" s="322"/>
      <c r="EN18" s="323"/>
      <c r="EO18" s="321" t="s">
        <v>15</v>
      </c>
      <c r="EP18" s="322"/>
      <c r="EQ18" s="322"/>
      <c r="ER18" s="322"/>
      <c r="ES18" s="322"/>
      <c r="ET18" s="322"/>
      <c r="EU18" s="322"/>
      <c r="EV18" s="322"/>
      <c r="EW18" s="322"/>
      <c r="EX18" s="322"/>
      <c r="EY18" s="322"/>
      <c r="EZ18" s="322"/>
      <c r="FA18" s="322"/>
      <c r="FB18" s="322"/>
      <c r="FC18" s="322"/>
      <c r="FD18" s="322"/>
      <c r="FE18" s="323"/>
    </row>
    <row r="19" spans="1:187" s="15" customFormat="1" ht="13.5" customHeight="1" x14ac:dyDescent="0.2">
      <c r="A19" s="324"/>
      <c r="B19" s="325"/>
      <c r="C19" s="325"/>
      <c r="D19" s="325"/>
      <c r="E19" s="325"/>
      <c r="F19" s="326"/>
      <c r="G19" s="324"/>
      <c r="H19" s="325"/>
      <c r="I19" s="325"/>
      <c r="J19" s="325"/>
      <c r="K19" s="325"/>
      <c r="L19" s="325"/>
      <c r="M19" s="325"/>
      <c r="N19" s="325"/>
      <c r="O19" s="325"/>
      <c r="P19" s="325"/>
      <c r="Q19" s="325"/>
      <c r="R19" s="325"/>
      <c r="S19" s="325"/>
      <c r="T19" s="325"/>
      <c r="U19" s="325"/>
      <c r="V19" s="325"/>
      <c r="W19" s="325"/>
      <c r="X19" s="326"/>
      <c r="Y19" s="324"/>
      <c r="Z19" s="325"/>
      <c r="AA19" s="325"/>
      <c r="AB19" s="325"/>
      <c r="AC19" s="325"/>
      <c r="AD19" s="325"/>
      <c r="AE19" s="325"/>
      <c r="AF19" s="325"/>
      <c r="AG19" s="325"/>
      <c r="AH19" s="325"/>
      <c r="AI19" s="325"/>
      <c r="AJ19" s="325"/>
      <c r="AK19" s="325"/>
      <c r="AL19" s="325"/>
      <c r="AM19" s="325"/>
      <c r="AN19" s="326"/>
      <c r="AO19" s="321" t="s">
        <v>16</v>
      </c>
      <c r="AP19" s="322"/>
      <c r="AQ19" s="322"/>
      <c r="AR19" s="322"/>
      <c r="AS19" s="322"/>
      <c r="AT19" s="322"/>
      <c r="AU19" s="322"/>
      <c r="AV19" s="322"/>
      <c r="AW19" s="322"/>
      <c r="AX19" s="322"/>
      <c r="AY19" s="322"/>
      <c r="AZ19" s="322"/>
      <c r="BA19" s="322"/>
      <c r="BB19" s="322"/>
      <c r="BC19" s="322"/>
      <c r="BD19" s="322"/>
      <c r="BE19" s="323"/>
      <c r="BF19" s="330" t="s">
        <v>17</v>
      </c>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2"/>
      <c r="DI19" s="324"/>
      <c r="DJ19" s="325"/>
      <c r="DK19" s="325"/>
      <c r="DL19" s="325"/>
      <c r="DM19" s="325"/>
      <c r="DN19" s="325"/>
      <c r="DO19" s="325"/>
      <c r="DP19" s="325"/>
      <c r="DQ19" s="325"/>
      <c r="DR19" s="325"/>
      <c r="DS19" s="325"/>
      <c r="DT19" s="325"/>
      <c r="DU19" s="325"/>
      <c r="DV19" s="325"/>
      <c r="DW19" s="325"/>
      <c r="DX19" s="326"/>
      <c r="DY19" s="324"/>
      <c r="DZ19" s="325"/>
      <c r="EA19" s="325"/>
      <c r="EB19" s="325"/>
      <c r="EC19" s="325"/>
      <c r="ED19" s="325"/>
      <c r="EE19" s="325"/>
      <c r="EF19" s="325"/>
      <c r="EG19" s="325"/>
      <c r="EH19" s="325"/>
      <c r="EI19" s="325"/>
      <c r="EJ19" s="325"/>
      <c r="EK19" s="325"/>
      <c r="EL19" s="325"/>
      <c r="EM19" s="325"/>
      <c r="EN19" s="326"/>
      <c r="EO19" s="324"/>
      <c r="EP19" s="325"/>
      <c r="EQ19" s="325"/>
      <c r="ER19" s="325"/>
      <c r="ES19" s="325"/>
      <c r="ET19" s="325"/>
      <c r="EU19" s="325"/>
      <c r="EV19" s="325"/>
      <c r="EW19" s="325"/>
      <c r="EX19" s="325"/>
      <c r="EY19" s="325"/>
      <c r="EZ19" s="325"/>
      <c r="FA19" s="325"/>
      <c r="FB19" s="325"/>
      <c r="FC19" s="325"/>
      <c r="FD19" s="325"/>
      <c r="FE19" s="326"/>
    </row>
    <row r="20" spans="1:187" s="15" customFormat="1" ht="39.75" customHeight="1" x14ac:dyDescent="0.2">
      <c r="A20" s="327"/>
      <c r="B20" s="328"/>
      <c r="C20" s="328"/>
      <c r="D20" s="328"/>
      <c r="E20" s="328"/>
      <c r="F20" s="329"/>
      <c r="G20" s="327"/>
      <c r="H20" s="328"/>
      <c r="I20" s="328"/>
      <c r="J20" s="328"/>
      <c r="K20" s="328"/>
      <c r="L20" s="328"/>
      <c r="M20" s="328"/>
      <c r="N20" s="328"/>
      <c r="O20" s="328"/>
      <c r="P20" s="328"/>
      <c r="Q20" s="328"/>
      <c r="R20" s="328"/>
      <c r="S20" s="328"/>
      <c r="T20" s="328"/>
      <c r="U20" s="328"/>
      <c r="V20" s="328"/>
      <c r="W20" s="328"/>
      <c r="X20" s="329"/>
      <c r="Y20" s="327"/>
      <c r="Z20" s="328"/>
      <c r="AA20" s="328"/>
      <c r="AB20" s="328"/>
      <c r="AC20" s="328"/>
      <c r="AD20" s="328"/>
      <c r="AE20" s="328"/>
      <c r="AF20" s="328"/>
      <c r="AG20" s="328"/>
      <c r="AH20" s="328"/>
      <c r="AI20" s="328"/>
      <c r="AJ20" s="328"/>
      <c r="AK20" s="328"/>
      <c r="AL20" s="328"/>
      <c r="AM20" s="328"/>
      <c r="AN20" s="329"/>
      <c r="AO20" s="327"/>
      <c r="AP20" s="328"/>
      <c r="AQ20" s="328"/>
      <c r="AR20" s="328"/>
      <c r="AS20" s="328"/>
      <c r="AT20" s="328"/>
      <c r="AU20" s="328"/>
      <c r="AV20" s="328"/>
      <c r="AW20" s="328"/>
      <c r="AX20" s="328"/>
      <c r="AY20" s="328"/>
      <c r="AZ20" s="328"/>
      <c r="BA20" s="328"/>
      <c r="BB20" s="328"/>
      <c r="BC20" s="328"/>
      <c r="BD20" s="328"/>
      <c r="BE20" s="329"/>
      <c r="BF20" s="333" t="s">
        <v>18</v>
      </c>
      <c r="BG20" s="333"/>
      <c r="BH20" s="333"/>
      <c r="BI20" s="333"/>
      <c r="BJ20" s="333"/>
      <c r="BK20" s="333"/>
      <c r="BL20" s="333"/>
      <c r="BM20" s="333"/>
      <c r="BN20" s="333"/>
      <c r="BO20" s="333"/>
      <c r="BP20" s="333"/>
      <c r="BQ20" s="333"/>
      <c r="BR20" s="333"/>
      <c r="BS20" s="333"/>
      <c r="BT20" s="333"/>
      <c r="BU20" s="333"/>
      <c r="BV20" s="333"/>
      <c r="BW20" s="333"/>
      <c r="BX20" s="333" t="s">
        <v>19</v>
      </c>
      <c r="BY20" s="333"/>
      <c r="BZ20" s="333"/>
      <c r="CA20" s="333"/>
      <c r="CB20" s="333"/>
      <c r="CC20" s="333"/>
      <c r="CD20" s="333"/>
      <c r="CE20" s="333"/>
      <c r="CF20" s="333"/>
      <c r="CG20" s="333"/>
      <c r="CH20" s="333"/>
      <c r="CI20" s="333"/>
      <c r="CJ20" s="333"/>
      <c r="CK20" s="333"/>
      <c r="CL20" s="333"/>
      <c r="CM20" s="333"/>
      <c r="CN20" s="333"/>
      <c r="CO20" s="333"/>
      <c r="CP20" s="333"/>
      <c r="CQ20" s="333" t="s">
        <v>20</v>
      </c>
      <c r="CR20" s="333"/>
      <c r="CS20" s="333"/>
      <c r="CT20" s="333"/>
      <c r="CU20" s="333"/>
      <c r="CV20" s="333"/>
      <c r="CW20" s="333"/>
      <c r="CX20" s="333"/>
      <c r="CY20" s="333"/>
      <c r="CZ20" s="333"/>
      <c r="DA20" s="333"/>
      <c r="DB20" s="333"/>
      <c r="DC20" s="333"/>
      <c r="DD20" s="333"/>
      <c r="DE20" s="333"/>
      <c r="DF20" s="333"/>
      <c r="DG20" s="333"/>
      <c r="DH20" s="333"/>
      <c r="DI20" s="327"/>
      <c r="DJ20" s="328"/>
      <c r="DK20" s="328"/>
      <c r="DL20" s="328"/>
      <c r="DM20" s="328"/>
      <c r="DN20" s="328"/>
      <c r="DO20" s="328"/>
      <c r="DP20" s="328"/>
      <c r="DQ20" s="328"/>
      <c r="DR20" s="328"/>
      <c r="DS20" s="328"/>
      <c r="DT20" s="328"/>
      <c r="DU20" s="328"/>
      <c r="DV20" s="328"/>
      <c r="DW20" s="328"/>
      <c r="DX20" s="329"/>
      <c r="DY20" s="327"/>
      <c r="DZ20" s="328"/>
      <c r="EA20" s="328"/>
      <c r="EB20" s="328"/>
      <c r="EC20" s="328"/>
      <c r="ED20" s="328"/>
      <c r="EE20" s="328"/>
      <c r="EF20" s="328"/>
      <c r="EG20" s="328"/>
      <c r="EH20" s="328"/>
      <c r="EI20" s="328"/>
      <c r="EJ20" s="328"/>
      <c r="EK20" s="328"/>
      <c r="EL20" s="328"/>
      <c r="EM20" s="328"/>
      <c r="EN20" s="329"/>
      <c r="EO20" s="327"/>
      <c r="EP20" s="328"/>
      <c r="EQ20" s="328"/>
      <c r="ER20" s="328"/>
      <c r="ES20" s="328"/>
      <c r="ET20" s="328"/>
      <c r="EU20" s="328"/>
      <c r="EV20" s="328"/>
      <c r="EW20" s="328"/>
      <c r="EX20" s="328"/>
      <c r="EY20" s="328"/>
      <c r="EZ20" s="328"/>
      <c r="FA20" s="328"/>
      <c r="FB20" s="328"/>
      <c r="FC20" s="328"/>
      <c r="FD20" s="328"/>
      <c r="FE20" s="329"/>
    </row>
    <row r="21" spans="1:187" s="16" customFormat="1" x14ac:dyDescent="0.2">
      <c r="A21" s="316">
        <v>1</v>
      </c>
      <c r="B21" s="316"/>
      <c r="C21" s="316"/>
      <c r="D21" s="316"/>
      <c r="E21" s="316"/>
      <c r="F21" s="316"/>
      <c r="G21" s="316">
        <v>2</v>
      </c>
      <c r="H21" s="316"/>
      <c r="I21" s="316"/>
      <c r="J21" s="316"/>
      <c r="K21" s="316"/>
      <c r="L21" s="316"/>
      <c r="M21" s="316"/>
      <c r="N21" s="316"/>
      <c r="O21" s="316"/>
      <c r="P21" s="316"/>
      <c r="Q21" s="316"/>
      <c r="R21" s="316"/>
      <c r="S21" s="316"/>
      <c r="T21" s="316"/>
      <c r="U21" s="316"/>
      <c r="V21" s="316"/>
      <c r="W21" s="316"/>
      <c r="X21" s="316"/>
      <c r="Y21" s="316">
        <v>3</v>
      </c>
      <c r="Z21" s="316"/>
      <c r="AA21" s="316"/>
      <c r="AB21" s="316"/>
      <c r="AC21" s="316"/>
      <c r="AD21" s="316"/>
      <c r="AE21" s="316"/>
      <c r="AF21" s="316"/>
      <c r="AG21" s="316"/>
      <c r="AH21" s="316"/>
      <c r="AI21" s="316"/>
      <c r="AJ21" s="316"/>
      <c r="AK21" s="316"/>
      <c r="AL21" s="316"/>
      <c r="AM21" s="316"/>
      <c r="AN21" s="316"/>
      <c r="AO21" s="316">
        <v>4</v>
      </c>
      <c r="AP21" s="316"/>
      <c r="AQ21" s="316"/>
      <c r="AR21" s="316"/>
      <c r="AS21" s="316"/>
      <c r="AT21" s="316"/>
      <c r="AU21" s="316"/>
      <c r="AV21" s="316"/>
      <c r="AW21" s="316"/>
      <c r="AX21" s="316"/>
      <c r="AY21" s="316"/>
      <c r="AZ21" s="316"/>
      <c r="BA21" s="316"/>
      <c r="BB21" s="316"/>
      <c r="BC21" s="316"/>
      <c r="BD21" s="316"/>
      <c r="BE21" s="316"/>
      <c r="BF21" s="316">
        <v>5</v>
      </c>
      <c r="BG21" s="316"/>
      <c r="BH21" s="316"/>
      <c r="BI21" s="316"/>
      <c r="BJ21" s="316"/>
      <c r="BK21" s="316"/>
      <c r="BL21" s="316"/>
      <c r="BM21" s="316"/>
      <c r="BN21" s="316"/>
      <c r="BO21" s="316"/>
      <c r="BP21" s="316"/>
      <c r="BQ21" s="316"/>
      <c r="BR21" s="316"/>
      <c r="BS21" s="316"/>
      <c r="BT21" s="316"/>
      <c r="BU21" s="316"/>
      <c r="BV21" s="316"/>
      <c r="BW21" s="316"/>
      <c r="BX21" s="316">
        <v>6</v>
      </c>
      <c r="BY21" s="316"/>
      <c r="BZ21" s="316"/>
      <c r="CA21" s="316"/>
      <c r="CB21" s="316"/>
      <c r="CC21" s="316"/>
      <c r="CD21" s="316"/>
      <c r="CE21" s="316"/>
      <c r="CF21" s="316"/>
      <c r="CG21" s="316"/>
      <c r="CH21" s="316"/>
      <c r="CI21" s="316"/>
      <c r="CJ21" s="316"/>
      <c r="CK21" s="316"/>
      <c r="CL21" s="316"/>
      <c r="CM21" s="316"/>
      <c r="CN21" s="316"/>
      <c r="CO21" s="316"/>
      <c r="CP21" s="316"/>
      <c r="CQ21" s="316">
        <v>7</v>
      </c>
      <c r="CR21" s="316"/>
      <c r="CS21" s="316"/>
      <c r="CT21" s="316"/>
      <c r="CU21" s="316"/>
      <c r="CV21" s="316"/>
      <c r="CW21" s="316"/>
      <c r="CX21" s="316"/>
      <c r="CY21" s="316"/>
      <c r="CZ21" s="316"/>
      <c r="DA21" s="316"/>
      <c r="DB21" s="316"/>
      <c r="DC21" s="316"/>
      <c r="DD21" s="316"/>
      <c r="DE21" s="316"/>
      <c r="DF21" s="316"/>
      <c r="DG21" s="316"/>
      <c r="DH21" s="316"/>
      <c r="DI21" s="316">
        <v>8</v>
      </c>
      <c r="DJ21" s="316"/>
      <c r="DK21" s="316"/>
      <c r="DL21" s="316"/>
      <c r="DM21" s="316"/>
      <c r="DN21" s="316"/>
      <c r="DO21" s="316"/>
      <c r="DP21" s="316"/>
      <c r="DQ21" s="316"/>
      <c r="DR21" s="316"/>
      <c r="DS21" s="316"/>
      <c r="DT21" s="316"/>
      <c r="DU21" s="316"/>
      <c r="DV21" s="316"/>
      <c r="DW21" s="316"/>
      <c r="DX21" s="316"/>
      <c r="DY21" s="316">
        <v>9</v>
      </c>
      <c r="DZ21" s="316"/>
      <c r="EA21" s="316"/>
      <c r="EB21" s="316"/>
      <c r="EC21" s="316"/>
      <c r="ED21" s="316"/>
      <c r="EE21" s="316"/>
      <c r="EF21" s="316"/>
      <c r="EG21" s="316"/>
      <c r="EH21" s="316"/>
      <c r="EI21" s="316"/>
      <c r="EJ21" s="316"/>
      <c r="EK21" s="316"/>
      <c r="EL21" s="316"/>
      <c r="EM21" s="316"/>
      <c r="EN21" s="316"/>
      <c r="EO21" s="316">
        <v>10</v>
      </c>
      <c r="EP21" s="316"/>
      <c r="EQ21" s="316"/>
      <c r="ER21" s="316"/>
      <c r="ES21" s="316"/>
      <c r="ET21" s="316"/>
      <c r="EU21" s="316"/>
      <c r="EV21" s="316"/>
      <c r="EW21" s="316"/>
      <c r="EX21" s="316"/>
      <c r="EY21" s="316"/>
      <c r="EZ21" s="316"/>
      <c r="FA21" s="316"/>
      <c r="FB21" s="316"/>
      <c r="FC21" s="316"/>
      <c r="FD21" s="316"/>
      <c r="FE21" s="316"/>
    </row>
    <row r="22" spans="1:187" s="77" customFormat="1" ht="27" customHeight="1" x14ac:dyDescent="0.2">
      <c r="A22" s="354" t="s">
        <v>37</v>
      </c>
      <c r="B22" s="354"/>
      <c r="C22" s="354"/>
      <c r="D22" s="354"/>
      <c r="E22" s="354"/>
      <c r="F22" s="354"/>
      <c r="G22" s="361" t="s">
        <v>377</v>
      </c>
      <c r="H22" s="361"/>
      <c r="I22" s="361"/>
      <c r="J22" s="361"/>
      <c r="K22" s="361"/>
      <c r="L22" s="361"/>
      <c r="M22" s="361"/>
      <c r="N22" s="361"/>
      <c r="O22" s="361"/>
      <c r="P22" s="361"/>
      <c r="Q22" s="361"/>
      <c r="R22" s="361"/>
      <c r="S22" s="361"/>
      <c r="T22" s="361"/>
      <c r="U22" s="361"/>
      <c r="V22" s="361"/>
      <c r="W22" s="361"/>
      <c r="X22" s="361"/>
      <c r="Y22" s="352">
        <v>7.22</v>
      </c>
      <c r="Z22" s="352"/>
      <c r="AA22" s="352"/>
      <c r="AB22" s="352"/>
      <c r="AC22" s="352"/>
      <c r="AD22" s="352"/>
      <c r="AE22" s="352"/>
      <c r="AF22" s="352"/>
      <c r="AG22" s="352"/>
      <c r="AH22" s="352"/>
      <c r="AI22" s="352"/>
      <c r="AJ22" s="352"/>
      <c r="AK22" s="352"/>
      <c r="AL22" s="352"/>
      <c r="AM22" s="352"/>
      <c r="AN22" s="352"/>
      <c r="AO22" s="353">
        <f>BF22+BX22+CQ22</f>
        <v>3364.6295500000001</v>
      </c>
      <c r="AP22" s="353"/>
      <c r="AQ22" s="353"/>
      <c r="AR22" s="353"/>
      <c r="AS22" s="353"/>
      <c r="AT22" s="353"/>
      <c r="AU22" s="353"/>
      <c r="AV22" s="353"/>
      <c r="AW22" s="353"/>
      <c r="AX22" s="353"/>
      <c r="AY22" s="353"/>
      <c r="AZ22" s="353"/>
      <c r="BA22" s="353"/>
      <c r="BB22" s="353"/>
      <c r="BC22" s="353"/>
      <c r="BD22" s="353"/>
      <c r="BE22" s="353"/>
      <c r="BF22" s="342"/>
      <c r="BG22" s="362"/>
      <c r="BH22" s="362"/>
      <c r="BI22" s="362"/>
      <c r="BJ22" s="362"/>
      <c r="BK22" s="362"/>
      <c r="BL22" s="362"/>
      <c r="BM22" s="362"/>
      <c r="BN22" s="362"/>
      <c r="BO22" s="362"/>
      <c r="BP22" s="362"/>
      <c r="BQ22" s="362"/>
      <c r="BR22" s="362"/>
      <c r="BS22" s="362"/>
      <c r="BT22" s="362"/>
      <c r="BU22" s="362"/>
      <c r="BV22" s="362"/>
      <c r="BW22" s="363"/>
      <c r="BX22" s="352"/>
      <c r="BY22" s="352"/>
      <c r="BZ22" s="352"/>
      <c r="CA22" s="352"/>
      <c r="CB22" s="352"/>
      <c r="CC22" s="352"/>
      <c r="CD22" s="352"/>
      <c r="CE22" s="352"/>
      <c r="CF22" s="352"/>
      <c r="CG22" s="352"/>
      <c r="CH22" s="352"/>
      <c r="CI22" s="352"/>
      <c r="CJ22" s="352"/>
      <c r="CK22" s="352"/>
      <c r="CL22" s="352"/>
      <c r="CM22" s="352"/>
      <c r="CN22" s="352"/>
      <c r="CO22" s="352"/>
      <c r="CP22" s="352"/>
      <c r="CQ22" s="364">
        <v>3364.6295500000001</v>
      </c>
      <c r="CR22" s="364"/>
      <c r="CS22" s="364"/>
      <c r="CT22" s="364"/>
      <c r="CU22" s="364"/>
      <c r="CV22" s="364"/>
      <c r="CW22" s="364"/>
      <c r="CX22" s="364"/>
      <c r="CY22" s="364"/>
      <c r="CZ22" s="364"/>
      <c r="DA22" s="364"/>
      <c r="DB22" s="364"/>
      <c r="DC22" s="364"/>
      <c r="DD22" s="364"/>
      <c r="DE22" s="364"/>
      <c r="DF22" s="364"/>
      <c r="DG22" s="364"/>
      <c r="DH22" s="364"/>
      <c r="DI22" s="351">
        <v>0.8</v>
      </c>
      <c r="DJ22" s="352"/>
      <c r="DK22" s="352"/>
      <c r="DL22" s="352"/>
      <c r="DM22" s="352"/>
      <c r="DN22" s="352"/>
      <c r="DO22" s="352"/>
      <c r="DP22" s="352"/>
      <c r="DQ22" s="352"/>
      <c r="DR22" s="352"/>
      <c r="DS22" s="352"/>
      <c r="DT22" s="352"/>
      <c r="DU22" s="352"/>
      <c r="DV22" s="352"/>
      <c r="DW22" s="352"/>
      <c r="DX22" s="352"/>
      <c r="DY22" s="351">
        <v>0.5</v>
      </c>
      <c r="DZ22" s="352"/>
      <c r="EA22" s="352"/>
      <c r="EB22" s="352"/>
      <c r="EC22" s="352"/>
      <c r="ED22" s="352"/>
      <c r="EE22" s="352"/>
      <c r="EF22" s="352"/>
      <c r="EG22" s="352"/>
      <c r="EH22" s="352"/>
      <c r="EI22" s="352"/>
      <c r="EJ22" s="352"/>
      <c r="EK22" s="352"/>
      <c r="EL22" s="352"/>
      <c r="EM22" s="352"/>
      <c r="EN22" s="352"/>
      <c r="EO22" s="353">
        <f>(AO22+(AO22*DI22)+(AO22*DY22))*12*Y22</f>
        <v>670476.45968760003</v>
      </c>
      <c r="EP22" s="353"/>
      <c r="EQ22" s="353"/>
      <c r="ER22" s="353"/>
      <c r="ES22" s="353"/>
      <c r="ET22" s="353"/>
      <c r="EU22" s="353"/>
      <c r="EV22" s="353"/>
      <c r="EW22" s="353"/>
      <c r="EX22" s="353"/>
      <c r="EY22" s="353"/>
      <c r="EZ22" s="353"/>
      <c r="FA22" s="353"/>
      <c r="FB22" s="353"/>
      <c r="FC22" s="353"/>
      <c r="FD22" s="353"/>
      <c r="FE22" s="353"/>
      <c r="FJ22" s="314">
        <v>7712691.3099999996</v>
      </c>
      <c r="FK22" s="314"/>
      <c r="FL22" s="314"/>
      <c r="FM22" s="314"/>
      <c r="FN22" s="314"/>
      <c r="FO22" s="314"/>
      <c r="FP22" s="314"/>
      <c r="FQ22" s="314"/>
      <c r="FR22" s="314"/>
      <c r="FS22" s="314"/>
      <c r="FT22" s="314"/>
      <c r="FU22" s="314"/>
      <c r="FV22" s="314"/>
      <c r="FW22" s="314"/>
      <c r="FX22" s="314"/>
      <c r="FY22" s="314"/>
      <c r="FZ22" s="314"/>
      <c r="GA22" s="314"/>
      <c r="GB22" s="314"/>
      <c r="GC22" s="314"/>
      <c r="GD22" s="314"/>
      <c r="GE22" s="314"/>
    </row>
    <row r="23" spans="1:187" s="77" customFormat="1" ht="25.5" customHeight="1" x14ac:dyDescent="0.2">
      <c r="A23" s="354"/>
      <c r="B23" s="354"/>
      <c r="C23" s="354"/>
      <c r="D23" s="354"/>
      <c r="E23" s="354"/>
      <c r="F23" s="354"/>
      <c r="G23" s="355"/>
      <c r="H23" s="356"/>
      <c r="I23" s="356"/>
      <c r="J23" s="356"/>
      <c r="K23" s="356"/>
      <c r="L23" s="356"/>
      <c r="M23" s="356"/>
      <c r="N23" s="356"/>
      <c r="O23" s="356"/>
      <c r="P23" s="356"/>
      <c r="Q23" s="356"/>
      <c r="R23" s="356"/>
      <c r="S23" s="356"/>
      <c r="T23" s="356"/>
      <c r="U23" s="356"/>
      <c r="V23" s="356"/>
      <c r="W23" s="356"/>
      <c r="X23" s="357"/>
      <c r="Y23" s="349"/>
      <c r="Z23" s="349"/>
      <c r="AA23" s="349"/>
      <c r="AB23" s="349"/>
      <c r="AC23" s="349"/>
      <c r="AD23" s="349"/>
      <c r="AE23" s="349"/>
      <c r="AF23" s="349"/>
      <c r="AG23" s="349"/>
      <c r="AH23" s="349"/>
      <c r="AI23" s="349"/>
      <c r="AJ23" s="349"/>
      <c r="AK23" s="349"/>
      <c r="AL23" s="349"/>
      <c r="AM23" s="349"/>
      <c r="AN23" s="349"/>
      <c r="AO23" s="358"/>
      <c r="AP23" s="359"/>
      <c r="AQ23" s="359"/>
      <c r="AR23" s="359"/>
      <c r="AS23" s="359"/>
      <c r="AT23" s="359"/>
      <c r="AU23" s="359"/>
      <c r="AV23" s="359"/>
      <c r="AW23" s="359"/>
      <c r="AX23" s="359"/>
      <c r="AY23" s="359"/>
      <c r="AZ23" s="359"/>
      <c r="BA23" s="359"/>
      <c r="BB23" s="359"/>
      <c r="BC23" s="359"/>
      <c r="BD23" s="359"/>
      <c r="BE23" s="359"/>
      <c r="BF23" s="358"/>
      <c r="BG23" s="359"/>
      <c r="BH23" s="359"/>
      <c r="BI23" s="359"/>
      <c r="BJ23" s="359"/>
      <c r="BK23" s="359"/>
      <c r="BL23" s="359"/>
      <c r="BM23" s="359"/>
      <c r="BN23" s="359"/>
      <c r="BO23" s="359"/>
      <c r="BP23" s="359"/>
      <c r="BQ23" s="359"/>
      <c r="BR23" s="359"/>
      <c r="BS23" s="359"/>
      <c r="BT23" s="359"/>
      <c r="BU23" s="359"/>
      <c r="BV23" s="359"/>
      <c r="BW23" s="360"/>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8"/>
      <c r="DJ23" s="349"/>
      <c r="DK23" s="349"/>
      <c r="DL23" s="349"/>
      <c r="DM23" s="349"/>
      <c r="DN23" s="349"/>
      <c r="DO23" s="349"/>
      <c r="DP23" s="349"/>
      <c r="DQ23" s="349"/>
      <c r="DR23" s="349"/>
      <c r="DS23" s="349"/>
      <c r="DT23" s="349"/>
      <c r="DU23" s="349"/>
      <c r="DV23" s="349"/>
      <c r="DW23" s="349"/>
      <c r="DX23" s="349"/>
      <c r="DY23" s="348"/>
      <c r="DZ23" s="349"/>
      <c r="EA23" s="349"/>
      <c r="EB23" s="349"/>
      <c r="EC23" s="349"/>
      <c r="ED23" s="349"/>
      <c r="EE23" s="349"/>
      <c r="EF23" s="349"/>
      <c r="EG23" s="349"/>
      <c r="EH23" s="349"/>
      <c r="EI23" s="349"/>
      <c r="EJ23" s="349"/>
      <c r="EK23" s="349"/>
      <c r="EL23" s="349"/>
      <c r="EM23" s="349"/>
      <c r="EN23" s="349"/>
      <c r="EO23" s="350"/>
      <c r="EP23" s="350"/>
      <c r="EQ23" s="350"/>
      <c r="ER23" s="350"/>
      <c r="ES23" s="350"/>
      <c r="ET23" s="350"/>
      <c r="EU23" s="350"/>
      <c r="EV23" s="350"/>
      <c r="EW23" s="350"/>
      <c r="EX23" s="350"/>
      <c r="EY23" s="350"/>
      <c r="EZ23" s="350"/>
      <c r="FA23" s="350"/>
      <c r="FB23" s="350"/>
      <c r="FC23" s="350"/>
      <c r="FD23" s="350"/>
      <c r="FE23" s="350"/>
    </row>
    <row r="24" spans="1:187" x14ac:dyDescent="0.2">
      <c r="A24" s="345" t="s">
        <v>22</v>
      </c>
      <c r="B24" s="346"/>
      <c r="C24" s="346"/>
      <c r="D24" s="346"/>
      <c r="E24" s="346"/>
      <c r="F24" s="346"/>
      <c r="G24" s="346"/>
      <c r="H24" s="346"/>
      <c r="I24" s="346"/>
      <c r="J24" s="346"/>
      <c r="K24" s="346"/>
      <c r="L24" s="346"/>
      <c r="M24" s="346"/>
      <c r="N24" s="346"/>
      <c r="O24" s="346"/>
      <c r="P24" s="346"/>
      <c r="Q24" s="346"/>
      <c r="R24" s="346"/>
      <c r="S24" s="346"/>
      <c r="T24" s="346"/>
      <c r="U24" s="346"/>
      <c r="V24" s="346"/>
      <c r="W24" s="346"/>
      <c r="X24" s="347"/>
      <c r="Y24" s="339" t="s">
        <v>23</v>
      </c>
      <c r="Z24" s="340"/>
      <c r="AA24" s="340"/>
      <c r="AB24" s="340"/>
      <c r="AC24" s="340"/>
      <c r="AD24" s="340"/>
      <c r="AE24" s="340"/>
      <c r="AF24" s="340"/>
      <c r="AG24" s="340"/>
      <c r="AH24" s="340"/>
      <c r="AI24" s="340"/>
      <c r="AJ24" s="340"/>
      <c r="AK24" s="340"/>
      <c r="AL24" s="340"/>
      <c r="AM24" s="340"/>
      <c r="AN24" s="341"/>
      <c r="AO24" s="339"/>
      <c r="AP24" s="340"/>
      <c r="AQ24" s="340"/>
      <c r="AR24" s="340"/>
      <c r="AS24" s="340"/>
      <c r="AT24" s="340"/>
      <c r="AU24" s="340"/>
      <c r="AV24" s="340"/>
      <c r="AW24" s="340"/>
      <c r="AX24" s="340"/>
      <c r="AY24" s="340"/>
      <c r="AZ24" s="340"/>
      <c r="BA24" s="340"/>
      <c r="BB24" s="340"/>
      <c r="BC24" s="340"/>
      <c r="BD24" s="340"/>
      <c r="BE24" s="341"/>
      <c r="BF24" s="339" t="s">
        <v>23</v>
      </c>
      <c r="BG24" s="340"/>
      <c r="BH24" s="340"/>
      <c r="BI24" s="340"/>
      <c r="BJ24" s="340"/>
      <c r="BK24" s="340"/>
      <c r="BL24" s="340"/>
      <c r="BM24" s="340"/>
      <c r="BN24" s="340"/>
      <c r="BO24" s="340"/>
      <c r="BP24" s="340"/>
      <c r="BQ24" s="340"/>
      <c r="BR24" s="340"/>
      <c r="BS24" s="340"/>
      <c r="BT24" s="340"/>
      <c r="BU24" s="340"/>
      <c r="BV24" s="340"/>
      <c r="BW24" s="341"/>
      <c r="BX24" s="339" t="s">
        <v>23</v>
      </c>
      <c r="BY24" s="340"/>
      <c r="BZ24" s="340"/>
      <c r="CA24" s="340"/>
      <c r="CB24" s="340"/>
      <c r="CC24" s="340"/>
      <c r="CD24" s="340"/>
      <c r="CE24" s="340"/>
      <c r="CF24" s="340"/>
      <c r="CG24" s="340"/>
      <c r="CH24" s="340"/>
      <c r="CI24" s="340"/>
      <c r="CJ24" s="340"/>
      <c r="CK24" s="340"/>
      <c r="CL24" s="340"/>
      <c r="CM24" s="340"/>
      <c r="CN24" s="340"/>
      <c r="CO24" s="340"/>
      <c r="CP24" s="341"/>
      <c r="CQ24" s="339" t="s">
        <v>23</v>
      </c>
      <c r="CR24" s="340"/>
      <c r="CS24" s="340"/>
      <c r="CT24" s="340"/>
      <c r="CU24" s="340"/>
      <c r="CV24" s="340"/>
      <c r="CW24" s="340"/>
      <c r="CX24" s="340"/>
      <c r="CY24" s="340"/>
      <c r="CZ24" s="340"/>
      <c r="DA24" s="340"/>
      <c r="DB24" s="340"/>
      <c r="DC24" s="340"/>
      <c r="DD24" s="340"/>
      <c r="DE24" s="340"/>
      <c r="DF24" s="340"/>
      <c r="DG24" s="340"/>
      <c r="DH24" s="341"/>
      <c r="DI24" s="339" t="s">
        <v>23</v>
      </c>
      <c r="DJ24" s="340"/>
      <c r="DK24" s="340"/>
      <c r="DL24" s="340"/>
      <c r="DM24" s="340"/>
      <c r="DN24" s="340"/>
      <c r="DO24" s="340"/>
      <c r="DP24" s="340"/>
      <c r="DQ24" s="340"/>
      <c r="DR24" s="340"/>
      <c r="DS24" s="340"/>
      <c r="DT24" s="340"/>
      <c r="DU24" s="340"/>
      <c r="DV24" s="340"/>
      <c r="DW24" s="340"/>
      <c r="DX24" s="341"/>
      <c r="DY24" s="339" t="s">
        <v>23</v>
      </c>
      <c r="DZ24" s="340"/>
      <c r="EA24" s="340"/>
      <c r="EB24" s="340"/>
      <c r="EC24" s="340"/>
      <c r="ED24" s="340"/>
      <c r="EE24" s="340"/>
      <c r="EF24" s="340"/>
      <c r="EG24" s="340"/>
      <c r="EH24" s="340"/>
      <c r="EI24" s="340"/>
      <c r="EJ24" s="340"/>
      <c r="EK24" s="340"/>
      <c r="EL24" s="340"/>
      <c r="EM24" s="340"/>
      <c r="EN24" s="341"/>
      <c r="EO24" s="342">
        <f>SUM(EO22:FE23)</f>
        <v>670476.45968760003</v>
      </c>
      <c r="EP24" s="343"/>
      <c r="EQ24" s="343"/>
      <c r="ER24" s="343"/>
      <c r="ES24" s="343"/>
      <c r="ET24" s="343"/>
      <c r="EU24" s="343"/>
      <c r="EV24" s="343"/>
      <c r="EW24" s="343"/>
      <c r="EX24" s="343"/>
      <c r="EY24" s="343"/>
      <c r="EZ24" s="343"/>
      <c r="FA24" s="343"/>
      <c r="FB24" s="343"/>
      <c r="FC24" s="343"/>
      <c r="FD24" s="343"/>
      <c r="FE24" s="344"/>
    </row>
    <row r="25" spans="1:187" x14ac:dyDescent="0.2">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EN25" s="299"/>
      <c r="EO25" s="299"/>
      <c r="EP25" s="299"/>
      <c r="EQ25" s="299"/>
      <c r="ER25" s="299"/>
      <c r="ES25" s="299"/>
      <c r="ET25" s="299"/>
      <c r="EU25" s="299"/>
      <c r="EV25" s="299"/>
      <c r="EW25" s="299"/>
      <c r="EX25" s="299"/>
      <c r="EY25" s="299"/>
      <c r="EZ25" s="299"/>
      <c r="FA25" s="299"/>
      <c r="FB25" s="299"/>
      <c r="FC25" s="299"/>
      <c r="FD25" s="299"/>
      <c r="FE25" s="299"/>
      <c r="FF25" s="299"/>
      <c r="FG25" s="299"/>
      <c r="FH25" s="299"/>
      <c r="FI25" s="299"/>
    </row>
    <row r="26" spans="1:187" x14ac:dyDescent="0.2">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row>
    <row r="27" spans="1:187" x14ac:dyDescent="0.2">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row>
    <row r="28" spans="1:187" ht="42" customHeight="1" x14ac:dyDescent="0.2">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row>
    <row r="29" spans="1:187" ht="30" customHeight="1" x14ac:dyDescent="0.2">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row>
    <row r="30" spans="1:187" ht="55.5" customHeight="1" x14ac:dyDescent="0.2">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row>
    <row r="31" spans="1:187" ht="33.75" customHeight="1" x14ac:dyDescent="0.2">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row>
  </sheetData>
  <mergeCells count="61">
    <mergeCell ref="DA2:FE2"/>
    <mergeCell ref="A8:FE8"/>
    <mergeCell ref="A10:FE10"/>
    <mergeCell ref="X12:FE12"/>
    <mergeCell ref="A14:AO14"/>
    <mergeCell ref="AP14:FE14"/>
    <mergeCell ref="A16:FE16"/>
    <mergeCell ref="A18:F20"/>
    <mergeCell ref="G18:X20"/>
    <mergeCell ref="Y18:AN20"/>
    <mergeCell ref="AO18:DH18"/>
    <mergeCell ref="DI18:DX20"/>
    <mergeCell ref="DY18:EN20"/>
    <mergeCell ref="EO18:FE20"/>
    <mergeCell ref="AO19:BE20"/>
    <mergeCell ref="BF19:DH19"/>
    <mergeCell ref="A21:F21"/>
    <mergeCell ref="G21:X21"/>
    <mergeCell ref="Y21:AN21"/>
    <mergeCell ref="AO21:BE21"/>
    <mergeCell ref="BF21:BW21"/>
    <mergeCell ref="DI21:DX21"/>
    <mergeCell ref="DY21:EN21"/>
    <mergeCell ref="EO21:FE21"/>
    <mergeCell ref="BF20:BW20"/>
    <mergeCell ref="BX20:CP20"/>
    <mergeCell ref="CQ20:DH20"/>
    <mergeCell ref="BX21:CP21"/>
    <mergeCell ref="CQ21:DH21"/>
    <mergeCell ref="FJ22:GE22"/>
    <mergeCell ref="A23:F23"/>
    <mergeCell ref="G23:X23"/>
    <mergeCell ref="Y23:AN23"/>
    <mergeCell ref="AO23:BE23"/>
    <mergeCell ref="BF23:BW23"/>
    <mergeCell ref="BX23:CP23"/>
    <mergeCell ref="A22:F22"/>
    <mergeCell ref="G22:X22"/>
    <mergeCell ref="Y22:AN22"/>
    <mergeCell ref="AO22:BE22"/>
    <mergeCell ref="BF22:BW22"/>
    <mergeCell ref="BX22:CP22"/>
    <mergeCell ref="CQ22:DH22"/>
    <mergeCell ref="CQ23:DH23"/>
    <mergeCell ref="DI23:DX23"/>
    <mergeCell ref="DY23:EN23"/>
    <mergeCell ref="EO23:FE23"/>
    <mergeCell ref="DI22:DX22"/>
    <mergeCell ref="DY22:EN22"/>
    <mergeCell ref="EO22:FE22"/>
    <mergeCell ref="DI24:DX24"/>
    <mergeCell ref="DY24:EN24"/>
    <mergeCell ref="EO24:FE24"/>
    <mergeCell ref="I25:AN31"/>
    <mergeCell ref="EN25:FI25"/>
    <mergeCell ref="A24:X24"/>
    <mergeCell ref="Y24:AN24"/>
    <mergeCell ref="AO24:BE24"/>
    <mergeCell ref="BF24:BW24"/>
    <mergeCell ref="BX24:CP24"/>
    <mergeCell ref="CQ24:DH24"/>
  </mergeCells>
  <pageMargins left="0.59055118110236227" right="0.51181102362204722" top="0.78740157480314965" bottom="0.39370078740157483" header="0.19685039370078741" footer="0.19685039370078741"/>
  <pageSetup paperSize="9" scale="9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E31"/>
  <sheetViews>
    <sheetView view="pageBreakPreview" zoomScaleNormal="100" zoomScaleSheetLayoutView="100" workbookViewId="0">
      <selection activeCell="FR28" sqref="FR28"/>
    </sheetView>
  </sheetViews>
  <sheetFormatPr defaultColWidth="0.85546875" defaultRowHeight="12.75" x14ac:dyDescent="0.2"/>
  <cols>
    <col min="1" max="21" width="0.85546875" style="10"/>
    <col min="22" max="22" width="5.5703125" style="10" customWidth="1"/>
    <col min="23" max="36" width="0.85546875" style="10"/>
    <col min="37" max="37" width="10.85546875" style="10" bestFit="1" customWidth="1"/>
    <col min="38" max="51" width="0.85546875" style="10"/>
    <col min="52" max="52" width="0.5703125" style="10" customWidth="1"/>
    <col min="53" max="53" width="0.85546875" style="10" hidden="1" customWidth="1"/>
    <col min="54" max="54" width="0.85546875" style="10"/>
    <col min="55" max="58" width="0.85546875" style="10" customWidth="1"/>
    <col min="59" max="91" width="0.85546875" style="10"/>
    <col min="92" max="92" width="0.5703125" style="10" customWidth="1"/>
    <col min="93" max="93" width="0.85546875" style="10" hidden="1" customWidth="1"/>
    <col min="94" max="94" width="0.42578125" style="10" customWidth="1"/>
    <col min="95" max="96" width="0.85546875" style="10" hidden="1" customWidth="1"/>
    <col min="97" max="127" width="0.85546875" style="10"/>
    <col min="128" max="128" width="0.85546875" style="10" hidden="1" customWidth="1"/>
    <col min="129" max="155" width="0.85546875" style="10"/>
    <col min="156" max="156" width="0.5703125" style="10" customWidth="1"/>
    <col min="157" max="157" width="2.140625" style="10" hidden="1" customWidth="1"/>
    <col min="158" max="160" width="0.85546875" style="10"/>
    <col min="161" max="161" width="2.140625" style="10" customWidth="1"/>
    <col min="162" max="16384" width="0.85546875" style="10"/>
  </cols>
  <sheetData>
    <row r="1" spans="1:161" s="9" customFormat="1" ht="12"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t="s">
        <v>0</v>
      </c>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row>
    <row r="2" spans="1:161" s="9" customFormat="1" ht="47.2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334" t="s">
        <v>1</v>
      </c>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row>
    <row r="3" spans="1:161" ht="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4" spans="1:161" s="11" customFormat="1" ht="11.25" x14ac:dyDescent="0.2">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t="s">
        <v>2</v>
      </c>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row>
    <row r="5" spans="1:16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row>
    <row r="6" spans="1:161" s="12" customFormat="1" ht="15"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80" t="s">
        <v>3</v>
      </c>
    </row>
    <row r="7" spans="1:16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row>
    <row r="8" spans="1:161" s="13" customFormat="1" ht="15.75" x14ac:dyDescent="0.25">
      <c r="A8" s="335" t="s">
        <v>4</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35"/>
      <c r="CQ8" s="335"/>
      <c r="CR8" s="335"/>
      <c r="CS8" s="335"/>
      <c r="CT8" s="335"/>
      <c r="CU8" s="335"/>
      <c r="CV8" s="335"/>
      <c r="CW8" s="335"/>
      <c r="CX8" s="335"/>
      <c r="CY8" s="335"/>
      <c r="CZ8" s="335"/>
      <c r="DA8" s="335"/>
      <c r="DB8" s="335"/>
      <c r="DC8" s="335"/>
      <c r="DD8" s="335"/>
      <c r="DE8" s="335"/>
      <c r="DF8" s="335"/>
      <c r="DG8" s="335"/>
      <c r="DH8" s="335"/>
      <c r="DI8" s="335"/>
      <c r="DJ8" s="335"/>
      <c r="DK8" s="335"/>
      <c r="DL8" s="335"/>
      <c r="DM8" s="335"/>
      <c r="DN8" s="335"/>
      <c r="DO8" s="335"/>
      <c r="DP8" s="335"/>
      <c r="DQ8" s="335"/>
      <c r="DR8" s="335"/>
      <c r="DS8" s="335"/>
      <c r="DT8" s="335"/>
      <c r="DU8" s="335"/>
      <c r="DV8" s="335"/>
      <c r="DW8" s="335"/>
      <c r="DX8" s="335"/>
      <c r="DY8" s="335"/>
      <c r="DZ8" s="335"/>
      <c r="EA8" s="335"/>
      <c r="EB8" s="335"/>
      <c r="EC8" s="335"/>
      <c r="ED8" s="335"/>
      <c r="EE8" s="335"/>
      <c r="EF8" s="335"/>
      <c r="EG8" s="335"/>
      <c r="EH8" s="335"/>
      <c r="EI8" s="335"/>
      <c r="EJ8" s="335"/>
      <c r="EK8" s="335"/>
      <c r="EL8" s="335"/>
      <c r="EM8" s="335"/>
      <c r="EN8" s="335"/>
      <c r="EO8" s="335"/>
      <c r="EP8" s="335"/>
      <c r="EQ8" s="335"/>
      <c r="ER8" s="335"/>
      <c r="ES8" s="335"/>
      <c r="ET8" s="335"/>
      <c r="EU8" s="335"/>
      <c r="EV8" s="335"/>
      <c r="EW8" s="335"/>
      <c r="EX8" s="335"/>
      <c r="EY8" s="335"/>
      <c r="EZ8" s="335"/>
      <c r="FA8" s="335"/>
      <c r="FB8" s="335"/>
      <c r="FC8" s="335"/>
      <c r="FD8" s="335"/>
      <c r="FE8" s="335"/>
    </row>
    <row r="9" spans="1:16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0" spans="1:161" s="12" customFormat="1" ht="15" x14ac:dyDescent="0.25">
      <c r="A10" s="380" t="s">
        <v>5</v>
      </c>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row>
    <row r="11" spans="1:161" ht="6" customHeight="1" x14ac:dyDescent="0.2">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161" s="14" customFormat="1" ht="14.25" x14ac:dyDescent="0.2">
      <c r="A12" s="88" t="s">
        <v>6</v>
      </c>
      <c r="B12" s="88"/>
      <c r="C12" s="88"/>
      <c r="D12" s="88"/>
      <c r="E12" s="88"/>
      <c r="F12" s="88"/>
      <c r="G12" s="88"/>
      <c r="H12" s="88"/>
      <c r="I12" s="88"/>
      <c r="J12" s="88"/>
      <c r="K12" s="88"/>
      <c r="L12" s="88"/>
      <c r="M12" s="88"/>
      <c r="N12" s="88"/>
      <c r="O12" s="88"/>
      <c r="P12" s="88"/>
      <c r="Q12" s="88"/>
      <c r="R12" s="88"/>
      <c r="S12" s="88"/>
      <c r="T12" s="88"/>
      <c r="U12" s="88"/>
      <c r="V12" s="88"/>
      <c r="W12" s="88"/>
      <c r="X12" s="381" t="s">
        <v>24</v>
      </c>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row>
    <row r="13" spans="1:161" s="14" customFormat="1" ht="6" customHeight="1" x14ac:dyDescent="0.2">
      <c r="A13" s="88"/>
      <c r="B13" s="88"/>
      <c r="C13" s="88"/>
      <c r="D13" s="88"/>
      <c r="E13" s="88"/>
      <c r="F13" s="88"/>
      <c r="G13" s="88"/>
      <c r="H13" s="88"/>
      <c r="I13" s="88"/>
      <c r="J13" s="88"/>
      <c r="K13" s="88"/>
      <c r="L13" s="88"/>
      <c r="M13" s="88"/>
      <c r="N13" s="88"/>
      <c r="O13" s="88"/>
      <c r="P13" s="88"/>
      <c r="Q13" s="88"/>
      <c r="R13" s="88"/>
      <c r="S13" s="88"/>
      <c r="T13" s="88"/>
      <c r="U13" s="88"/>
      <c r="V13" s="88"/>
      <c r="W13" s="88"/>
      <c r="X13" s="97"/>
      <c r="Y13" s="97"/>
      <c r="Z13" s="97"/>
      <c r="AA13" s="97"/>
      <c r="AB13" s="97"/>
      <c r="AC13" s="97"/>
      <c r="AD13" s="97"/>
      <c r="AE13" s="97"/>
      <c r="AF13" s="97"/>
      <c r="AG13" s="97"/>
      <c r="AH13" s="97"/>
      <c r="AI13" s="97"/>
      <c r="AJ13" s="97"/>
      <c r="AK13" s="97"/>
      <c r="AL13" s="97"/>
      <c r="AM13" s="97"/>
      <c r="AN13" s="97"/>
      <c r="AO13" s="97"/>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row>
    <row r="14" spans="1:161" s="14" customFormat="1" ht="14.25" x14ac:dyDescent="0.2">
      <c r="A14" s="382" t="s">
        <v>7</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3" t="s">
        <v>378</v>
      </c>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3"/>
      <c r="EP14" s="383"/>
      <c r="EQ14" s="383"/>
      <c r="ER14" s="383"/>
      <c r="ES14" s="383"/>
      <c r="ET14" s="383"/>
      <c r="EU14" s="383"/>
      <c r="EV14" s="383"/>
      <c r="EW14" s="383"/>
      <c r="EX14" s="383"/>
      <c r="EY14" s="383"/>
      <c r="EZ14" s="383"/>
      <c r="FA14" s="383"/>
      <c r="FB14" s="383"/>
      <c r="FC14" s="383"/>
      <c r="FD14" s="383"/>
      <c r="FE14" s="383"/>
    </row>
    <row r="15" spans="1:161" ht="9.75" customHeight="1" x14ac:dyDescent="0.2">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row>
    <row r="16" spans="1:161" s="12" customFormat="1" ht="15" x14ac:dyDescent="0.25">
      <c r="A16" s="365" t="s">
        <v>8</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DQ16" s="365"/>
      <c r="DR16" s="365"/>
      <c r="DS16" s="365"/>
      <c r="DT16" s="365"/>
      <c r="DU16" s="365"/>
      <c r="DV16" s="365"/>
      <c r="DW16" s="365"/>
      <c r="DX16" s="365"/>
      <c r="DY16" s="365"/>
      <c r="DZ16" s="365"/>
      <c r="EA16" s="365"/>
      <c r="EB16" s="365"/>
      <c r="EC16" s="365"/>
      <c r="ED16" s="365"/>
      <c r="EE16" s="365"/>
      <c r="EF16" s="365"/>
      <c r="EG16" s="365"/>
      <c r="EH16" s="365"/>
      <c r="EI16" s="365"/>
      <c r="EJ16" s="365"/>
      <c r="EK16" s="365"/>
      <c r="EL16" s="365"/>
      <c r="EM16" s="365"/>
      <c r="EN16" s="365"/>
      <c r="EO16" s="365"/>
      <c r="EP16" s="365"/>
      <c r="EQ16" s="365"/>
      <c r="ER16" s="365"/>
      <c r="ES16" s="365"/>
      <c r="ET16" s="365"/>
      <c r="EU16" s="365"/>
      <c r="EV16" s="365"/>
      <c r="EW16" s="365"/>
      <c r="EX16" s="365"/>
      <c r="EY16" s="365"/>
      <c r="EZ16" s="365"/>
      <c r="FA16" s="365"/>
      <c r="FB16" s="365"/>
      <c r="FC16" s="365"/>
      <c r="FD16" s="365"/>
      <c r="FE16" s="365"/>
    </row>
    <row r="17" spans="1:187" ht="10.5" customHeigh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row>
    <row r="18" spans="1:187" s="15" customFormat="1" ht="13.5" customHeight="1" x14ac:dyDescent="0.2">
      <c r="A18" s="367" t="s">
        <v>9</v>
      </c>
      <c r="B18" s="368"/>
      <c r="C18" s="368"/>
      <c r="D18" s="368"/>
      <c r="E18" s="368"/>
      <c r="F18" s="369"/>
      <c r="G18" s="367" t="s">
        <v>10</v>
      </c>
      <c r="H18" s="368"/>
      <c r="I18" s="368"/>
      <c r="J18" s="368"/>
      <c r="K18" s="368"/>
      <c r="L18" s="368"/>
      <c r="M18" s="368"/>
      <c r="N18" s="368"/>
      <c r="O18" s="368"/>
      <c r="P18" s="368"/>
      <c r="Q18" s="368"/>
      <c r="R18" s="368"/>
      <c r="S18" s="368"/>
      <c r="T18" s="368"/>
      <c r="U18" s="368"/>
      <c r="V18" s="368"/>
      <c r="W18" s="368"/>
      <c r="X18" s="369"/>
      <c r="Y18" s="367" t="s">
        <v>11</v>
      </c>
      <c r="Z18" s="368"/>
      <c r="AA18" s="368"/>
      <c r="AB18" s="368"/>
      <c r="AC18" s="368"/>
      <c r="AD18" s="368"/>
      <c r="AE18" s="368"/>
      <c r="AF18" s="368"/>
      <c r="AG18" s="368"/>
      <c r="AH18" s="368"/>
      <c r="AI18" s="368"/>
      <c r="AJ18" s="368"/>
      <c r="AK18" s="368"/>
      <c r="AL18" s="368"/>
      <c r="AM18" s="368"/>
      <c r="AN18" s="369"/>
      <c r="AO18" s="376" t="s">
        <v>12</v>
      </c>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c r="DF18" s="377"/>
      <c r="DG18" s="377"/>
      <c r="DH18" s="378"/>
      <c r="DI18" s="367" t="s">
        <v>13</v>
      </c>
      <c r="DJ18" s="368"/>
      <c r="DK18" s="368"/>
      <c r="DL18" s="368"/>
      <c r="DM18" s="368"/>
      <c r="DN18" s="368"/>
      <c r="DO18" s="368"/>
      <c r="DP18" s="368"/>
      <c r="DQ18" s="368"/>
      <c r="DR18" s="368"/>
      <c r="DS18" s="368"/>
      <c r="DT18" s="368"/>
      <c r="DU18" s="368"/>
      <c r="DV18" s="368"/>
      <c r="DW18" s="368"/>
      <c r="DX18" s="369"/>
      <c r="DY18" s="367" t="s">
        <v>14</v>
      </c>
      <c r="DZ18" s="368"/>
      <c r="EA18" s="368"/>
      <c r="EB18" s="368"/>
      <c r="EC18" s="368"/>
      <c r="ED18" s="368"/>
      <c r="EE18" s="368"/>
      <c r="EF18" s="368"/>
      <c r="EG18" s="368"/>
      <c r="EH18" s="368"/>
      <c r="EI18" s="368"/>
      <c r="EJ18" s="368"/>
      <c r="EK18" s="368"/>
      <c r="EL18" s="368"/>
      <c r="EM18" s="368"/>
      <c r="EN18" s="369"/>
      <c r="EO18" s="367" t="s">
        <v>15</v>
      </c>
      <c r="EP18" s="368"/>
      <c r="EQ18" s="368"/>
      <c r="ER18" s="368"/>
      <c r="ES18" s="368"/>
      <c r="ET18" s="368"/>
      <c r="EU18" s="368"/>
      <c r="EV18" s="368"/>
      <c r="EW18" s="368"/>
      <c r="EX18" s="368"/>
      <c r="EY18" s="368"/>
      <c r="EZ18" s="368"/>
      <c r="FA18" s="368"/>
      <c r="FB18" s="368"/>
      <c r="FC18" s="368"/>
      <c r="FD18" s="368"/>
      <c r="FE18" s="369"/>
    </row>
    <row r="19" spans="1:187" s="15" customFormat="1" ht="13.5" customHeight="1" x14ac:dyDescent="0.2">
      <c r="A19" s="370"/>
      <c r="B19" s="371"/>
      <c r="C19" s="371"/>
      <c r="D19" s="371"/>
      <c r="E19" s="371"/>
      <c r="F19" s="372"/>
      <c r="G19" s="370"/>
      <c r="H19" s="371"/>
      <c r="I19" s="371"/>
      <c r="J19" s="371"/>
      <c r="K19" s="371"/>
      <c r="L19" s="371"/>
      <c r="M19" s="371"/>
      <c r="N19" s="371"/>
      <c r="O19" s="371"/>
      <c r="P19" s="371"/>
      <c r="Q19" s="371"/>
      <c r="R19" s="371"/>
      <c r="S19" s="371"/>
      <c r="T19" s="371"/>
      <c r="U19" s="371"/>
      <c r="V19" s="371"/>
      <c r="W19" s="371"/>
      <c r="X19" s="372"/>
      <c r="Y19" s="370"/>
      <c r="Z19" s="371"/>
      <c r="AA19" s="371"/>
      <c r="AB19" s="371"/>
      <c r="AC19" s="371"/>
      <c r="AD19" s="371"/>
      <c r="AE19" s="371"/>
      <c r="AF19" s="371"/>
      <c r="AG19" s="371"/>
      <c r="AH19" s="371"/>
      <c r="AI19" s="371"/>
      <c r="AJ19" s="371"/>
      <c r="AK19" s="371"/>
      <c r="AL19" s="371"/>
      <c r="AM19" s="371"/>
      <c r="AN19" s="372"/>
      <c r="AO19" s="367" t="s">
        <v>16</v>
      </c>
      <c r="AP19" s="368"/>
      <c r="AQ19" s="368"/>
      <c r="AR19" s="368"/>
      <c r="AS19" s="368"/>
      <c r="AT19" s="368"/>
      <c r="AU19" s="368"/>
      <c r="AV19" s="368"/>
      <c r="AW19" s="368"/>
      <c r="AX19" s="368"/>
      <c r="AY19" s="368"/>
      <c r="AZ19" s="368"/>
      <c r="BA19" s="368"/>
      <c r="BB19" s="368"/>
      <c r="BC19" s="368"/>
      <c r="BD19" s="368"/>
      <c r="BE19" s="369"/>
      <c r="BF19" s="376" t="s">
        <v>17</v>
      </c>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c r="DE19" s="377"/>
      <c r="DF19" s="377"/>
      <c r="DG19" s="377"/>
      <c r="DH19" s="378"/>
      <c r="DI19" s="370"/>
      <c r="DJ19" s="371"/>
      <c r="DK19" s="371"/>
      <c r="DL19" s="371"/>
      <c r="DM19" s="371"/>
      <c r="DN19" s="371"/>
      <c r="DO19" s="371"/>
      <c r="DP19" s="371"/>
      <c r="DQ19" s="371"/>
      <c r="DR19" s="371"/>
      <c r="DS19" s="371"/>
      <c r="DT19" s="371"/>
      <c r="DU19" s="371"/>
      <c r="DV19" s="371"/>
      <c r="DW19" s="371"/>
      <c r="DX19" s="372"/>
      <c r="DY19" s="370"/>
      <c r="DZ19" s="371"/>
      <c r="EA19" s="371"/>
      <c r="EB19" s="371"/>
      <c r="EC19" s="371"/>
      <c r="ED19" s="371"/>
      <c r="EE19" s="371"/>
      <c r="EF19" s="371"/>
      <c r="EG19" s="371"/>
      <c r="EH19" s="371"/>
      <c r="EI19" s="371"/>
      <c r="EJ19" s="371"/>
      <c r="EK19" s="371"/>
      <c r="EL19" s="371"/>
      <c r="EM19" s="371"/>
      <c r="EN19" s="372"/>
      <c r="EO19" s="370"/>
      <c r="EP19" s="371"/>
      <c r="EQ19" s="371"/>
      <c r="ER19" s="371"/>
      <c r="ES19" s="371"/>
      <c r="ET19" s="371"/>
      <c r="EU19" s="371"/>
      <c r="EV19" s="371"/>
      <c r="EW19" s="371"/>
      <c r="EX19" s="371"/>
      <c r="EY19" s="371"/>
      <c r="EZ19" s="371"/>
      <c r="FA19" s="371"/>
      <c r="FB19" s="371"/>
      <c r="FC19" s="371"/>
      <c r="FD19" s="371"/>
      <c r="FE19" s="372"/>
    </row>
    <row r="20" spans="1:187" s="15" customFormat="1" ht="39.75" customHeight="1" x14ac:dyDescent="0.2">
      <c r="A20" s="373"/>
      <c r="B20" s="374"/>
      <c r="C20" s="374"/>
      <c r="D20" s="374"/>
      <c r="E20" s="374"/>
      <c r="F20" s="375"/>
      <c r="G20" s="373"/>
      <c r="H20" s="374"/>
      <c r="I20" s="374"/>
      <c r="J20" s="374"/>
      <c r="K20" s="374"/>
      <c r="L20" s="374"/>
      <c r="M20" s="374"/>
      <c r="N20" s="374"/>
      <c r="O20" s="374"/>
      <c r="P20" s="374"/>
      <c r="Q20" s="374"/>
      <c r="R20" s="374"/>
      <c r="S20" s="374"/>
      <c r="T20" s="374"/>
      <c r="U20" s="374"/>
      <c r="V20" s="374"/>
      <c r="W20" s="374"/>
      <c r="X20" s="375"/>
      <c r="Y20" s="373"/>
      <c r="Z20" s="374"/>
      <c r="AA20" s="374"/>
      <c r="AB20" s="374"/>
      <c r="AC20" s="374"/>
      <c r="AD20" s="374"/>
      <c r="AE20" s="374"/>
      <c r="AF20" s="374"/>
      <c r="AG20" s="374"/>
      <c r="AH20" s="374"/>
      <c r="AI20" s="374"/>
      <c r="AJ20" s="374"/>
      <c r="AK20" s="374"/>
      <c r="AL20" s="374"/>
      <c r="AM20" s="374"/>
      <c r="AN20" s="375"/>
      <c r="AO20" s="373"/>
      <c r="AP20" s="374"/>
      <c r="AQ20" s="374"/>
      <c r="AR20" s="374"/>
      <c r="AS20" s="374"/>
      <c r="AT20" s="374"/>
      <c r="AU20" s="374"/>
      <c r="AV20" s="374"/>
      <c r="AW20" s="374"/>
      <c r="AX20" s="374"/>
      <c r="AY20" s="374"/>
      <c r="AZ20" s="374"/>
      <c r="BA20" s="374"/>
      <c r="BB20" s="374"/>
      <c r="BC20" s="374"/>
      <c r="BD20" s="374"/>
      <c r="BE20" s="375"/>
      <c r="BF20" s="379" t="s">
        <v>18</v>
      </c>
      <c r="BG20" s="379"/>
      <c r="BH20" s="379"/>
      <c r="BI20" s="379"/>
      <c r="BJ20" s="379"/>
      <c r="BK20" s="379"/>
      <c r="BL20" s="379"/>
      <c r="BM20" s="379"/>
      <c r="BN20" s="379"/>
      <c r="BO20" s="379"/>
      <c r="BP20" s="379"/>
      <c r="BQ20" s="379"/>
      <c r="BR20" s="379"/>
      <c r="BS20" s="379"/>
      <c r="BT20" s="379"/>
      <c r="BU20" s="379"/>
      <c r="BV20" s="379"/>
      <c r="BW20" s="379"/>
      <c r="BX20" s="379" t="s">
        <v>19</v>
      </c>
      <c r="BY20" s="379"/>
      <c r="BZ20" s="379"/>
      <c r="CA20" s="379"/>
      <c r="CB20" s="379"/>
      <c r="CC20" s="379"/>
      <c r="CD20" s="379"/>
      <c r="CE20" s="379"/>
      <c r="CF20" s="379"/>
      <c r="CG20" s="379"/>
      <c r="CH20" s="379"/>
      <c r="CI20" s="379"/>
      <c r="CJ20" s="379"/>
      <c r="CK20" s="379"/>
      <c r="CL20" s="379"/>
      <c r="CM20" s="379"/>
      <c r="CN20" s="379"/>
      <c r="CO20" s="379"/>
      <c r="CP20" s="379"/>
      <c r="CQ20" s="379" t="s">
        <v>20</v>
      </c>
      <c r="CR20" s="379"/>
      <c r="CS20" s="379"/>
      <c r="CT20" s="379"/>
      <c r="CU20" s="379"/>
      <c r="CV20" s="379"/>
      <c r="CW20" s="379"/>
      <c r="CX20" s="379"/>
      <c r="CY20" s="379"/>
      <c r="CZ20" s="379"/>
      <c r="DA20" s="379"/>
      <c r="DB20" s="379"/>
      <c r="DC20" s="379"/>
      <c r="DD20" s="379"/>
      <c r="DE20" s="379"/>
      <c r="DF20" s="379"/>
      <c r="DG20" s="379"/>
      <c r="DH20" s="379"/>
      <c r="DI20" s="373"/>
      <c r="DJ20" s="374"/>
      <c r="DK20" s="374"/>
      <c r="DL20" s="374"/>
      <c r="DM20" s="374"/>
      <c r="DN20" s="374"/>
      <c r="DO20" s="374"/>
      <c r="DP20" s="374"/>
      <c r="DQ20" s="374"/>
      <c r="DR20" s="374"/>
      <c r="DS20" s="374"/>
      <c r="DT20" s="374"/>
      <c r="DU20" s="374"/>
      <c r="DV20" s="374"/>
      <c r="DW20" s="374"/>
      <c r="DX20" s="375"/>
      <c r="DY20" s="373"/>
      <c r="DZ20" s="374"/>
      <c r="EA20" s="374"/>
      <c r="EB20" s="374"/>
      <c r="EC20" s="374"/>
      <c r="ED20" s="374"/>
      <c r="EE20" s="374"/>
      <c r="EF20" s="374"/>
      <c r="EG20" s="374"/>
      <c r="EH20" s="374"/>
      <c r="EI20" s="374"/>
      <c r="EJ20" s="374"/>
      <c r="EK20" s="374"/>
      <c r="EL20" s="374"/>
      <c r="EM20" s="374"/>
      <c r="EN20" s="375"/>
      <c r="EO20" s="373"/>
      <c r="EP20" s="374"/>
      <c r="EQ20" s="374"/>
      <c r="ER20" s="374"/>
      <c r="ES20" s="374"/>
      <c r="ET20" s="374"/>
      <c r="EU20" s="374"/>
      <c r="EV20" s="374"/>
      <c r="EW20" s="374"/>
      <c r="EX20" s="374"/>
      <c r="EY20" s="374"/>
      <c r="EZ20" s="374"/>
      <c r="FA20" s="374"/>
      <c r="FB20" s="374"/>
      <c r="FC20" s="374"/>
      <c r="FD20" s="374"/>
      <c r="FE20" s="375"/>
    </row>
    <row r="21" spans="1:187" s="16" customFormat="1" x14ac:dyDescent="0.2">
      <c r="A21" s="366">
        <v>1</v>
      </c>
      <c r="B21" s="366"/>
      <c r="C21" s="366"/>
      <c r="D21" s="366"/>
      <c r="E21" s="366"/>
      <c r="F21" s="366"/>
      <c r="G21" s="366">
        <v>2</v>
      </c>
      <c r="H21" s="366"/>
      <c r="I21" s="366"/>
      <c r="J21" s="366"/>
      <c r="K21" s="366"/>
      <c r="L21" s="366"/>
      <c r="M21" s="366"/>
      <c r="N21" s="366"/>
      <c r="O21" s="366"/>
      <c r="P21" s="366"/>
      <c r="Q21" s="366"/>
      <c r="R21" s="366"/>
      <c r="S21" s="366"/>
      <c r="T21" s="366"/>
      <c r="U21" s="366"/>
      <c r="V21" s="366"/>
      <c r="W21" s="366"/>
      <c r="X21" s="366"/>
      <c r="Y21" s="366">
        <v>3</v>
      </c>
      <c r="Z21" s="366"/>
      <c r="AA21" s="366"/>
      <c r="AB21" s="366"/>
      <c r="AC21" s="366"/>
      <c r="AD21" s="366"/>
      <c r="AE21" s="366"/>
      <c r="AF21" s="366"/>
      <c r="AG21" s="366"/>
      <c r="AH21" s="366"/>
      <c r="AI21" s="366"/>
      <c r="AJ21" s="366"/>
      <c r="AK21" s="366"/>
      <c r="AL21" s="366"/>
      <c r="AM21" s="366"/>
      <c r="AN21" s="366"/>
      <c r="AO21" s="366">
        <v>4</v>
      </c>
      <c r="AP21" s="366"/>
      <c r="AQ21" s="366"/>
      <c r="AR21" s="366"/>
      <c r="AS21" s="366"/>
      <c r="AT21" s="366"/>
      <c r="AU21" s="366"/>
      <c r="AV21" s="366"/>
      <c r="AW21" s="366"/>
      <c r="AX21" s="366"/>
      <c r="AY21" s="366"/>
      <c r="AZ21" s="366"/>
      <c r="BA21" s="366"/>
      <c r="BB21" s="366"/>
      <c r="BC21" s="366"/>
      <c r="BD21" s="366"/>
      <c r="BE21" s="366"/>
      <c r="BF21" s="366">
        <v>5</v>
      </c>
      <c r="BG21" s="366"/>
      <c r="BH21" s="366"/>
      <c r="BI21" s="366"/>
      <c r="BJ21" s="366"/>
      <c r="BK21" s="366"/>
      <c r="BL21" s="366"/>
      <c r="BM21" s="366"/>
      <c r="BN21" s="366"/>
      <c r="BO21" s="366"/>
      <c r="BP21" s="366"/>
      <c r="BQ21" s="366"/>
      <c r="BR21" s="366"/>
      <c r="BS21" s="366"/>
      <c r="BT21" s="366"/>
      <c r="BU21" s="366"/>
      <c r="BV21" s="366"/>
      <c r="BW21" s="366"/>
      <c r="BX21" s="366">
        <v>6</v>
      </c>
      <c r="BY21" s="366"/>
      <c r="BZ21" s="366"/>
      <c r="CA21" s="366"/>
      <c r="CB21" s="366"/>
      <c r="CC21" s="366"/>
      <c r="CD21" s="366"/>
      <c r="CE21" s="366"/>
      <c r="CF21" s="366"/>
      <c r="CG21" s="366"/>
      <c r="CH21" s="366"/>
      <c r="CI21" s="366"/>
      <c r="CJ21" s="366"/>
      <c r="CK21" s="366"/>
      <c r="CL21" s="366"/>
      <c r="CM21" s="366"/>
      <c r="CN21" s="366"/>
      <c r="CO21" s="366"/>
      <c r="CP21" s="366"/>
      <c r="CQ21" s="366">
        <v>7</v>
      </c>
      <c r="CR21" s="366"/>
      <c r="CS21" s="366"/>
      <c r="CT21" s="366"/>
      <c r="CU21" s="366"/>
      <c r="CV21" s="366"/>
      <c r="CW21" s="366"/>
      <c r="CX21" s="366"/>
      <c r="CY21" s="366"/>
      <c r="CZ21" s="366"/>
      <c r="DA21" s="366"/>
      <c r="DB21" s="366"/>
      <c r="DC21" s="366"/>
      <c r="DD21" s="366"/>
      <c r="DE21" s="366"/>
      <c r="DF21" s="366"/>
      <c r="DG21" s="366"/>
      <c r="DH21" s="366"/>
      <c r="DI21" s="366">
        <v>8</v>
      </c>
      <c r="DJ21" s="366"/>
      <c r="DK21" s="366"/>
      <c r="DL21" s="366"/>
      <c r="DM21" s="366"/>
      <c r="DN21" s="366"/>
      <c r="DO21" s="366"/>
      <c r="DP21" s="366"/>
      <c r="DQ21" s="366"/>
      <c r="DR21" s="366"/>
      <c r="DS21" s="366"/>
      <c r="DT21" s="366"/>
      <c r="DU21" s="366"/>
      <c r="DV21" s="366"/>
      <c r="DW21" s="366"/>
      <c r="DX21" s="366"/>
      <c r="DY21" s="366">
        <v>9</v>
      </c>
      <c r="DZ21" s="366"/>
      <c r="EA21" s="366"/>
      <c r="EB21" s="366"/>
      <c r="EC21" s="366"/>
      <c r="ED21" s="366"/>
      <c r="EE21" s="366"/>
      <c r="EF21" s="366"/>
      <c r="EG21" s="366"/>
      <c r="EH21" s="366"/>
      <c r="EI21" s="366"/>
      <c r="EJ21" s="366"/>
      <c r="EK21" s="366"/>
      <c r="EL21" s="366"/>
      <c r="EM21" s="366"/>
      <c r="EN21" s="366"/>
      <c r="EO21" s="366">
        <v>10</v>
      </c>
      <c r="EP21" s="366"/>
      <c r="EQ21" s="366"/>
      <c r="ER21" s="366"/>
      <c r="ES21" s="366"/>
      <c r="ET21" s="366"/>
      <c r="EU21" s="366"/>
      <c r="EV21" s="366"/>
      <c r="EW21" s="366"/>
      <c r="EX21" s="366"/>
      <c r="EY21" s="366"/>
      <c r="EZ21" s="366"/>
      <c r="FA21" s="366"/>
      <c r="FB21" s="366"/>
      <c r="FC21" s="366"/>
      <c r="FD21" s="366"/>
      <c r="FE21" s="366"/>
    </row>
    <row r="22" spans="1:187" s="77" customFormat="1" ht="27" customHeight="1" x14ac:dyDescent="0.2">
      <c r="A22" s="354" t="s">
        <v>37</v>
      </c>
      <c r="B22" s="354"/>
      <c r="C22" s="354"/>
      <c r="D22" s="354"/>
      <c r="E22" s="354"/>
      <c r="F22" s="354"/>
      <c r="G22" s="361" t="s">
        <v>377</v>
      </c>
      <c r="H22" s="361"/>
      <c r="I22" s="361"/>
      <c r="J22" s="361"/>
      <c r="K22" s="361"/>
      <c r="L22" s="361"/>
      <c r="M22" s="361"/>
      <c r="N22" s="361"/>
      <c r="O22" s="361"/>
      <c r="P22" s="361"/>
      <c r="Q22" s="361"/>
      <c r="R22" s="361"/>
      <c r="S22" s="361"/>
      <c r="T22" s="361"/>
      <c r="U22" s="361"/>
      <c r="V22" s="361"/>
      <c r="W22" s="361"/>
      <c r="X22" s="361"/>
      <c r="Y22" s="352">
        <v>7.22</v>
      </c>
      <c r="Z22" s="352"/>
      <c r="AA22" s="352"/>
      <c r="AB22" s="352"/>
      <c r="AC22" s="352"/>
      <c r="AD22" s="352"/>
      <c r="AE22" s="352"/>
      <c r="AF22" s="352"/>
      <c r="AG22" s="352"/>
      <c r="AH22" s="352"/>
      <c r="AI22" s="352"/>
      <c r="AJ22" s="352"/>
      <c r="AK22" s="352"/>
      <c r="AL22" s="352"/>
      <c r="AM22" s="352"/>
      <c r="AN22" s="352"/>
      <c r="AO22" s="353">
        <f>BF22+BX22+CQ22</f>
        <v>176.88290000000001</v>
      </c>
      <c r="AP22" s="353"/>
      <c r="AQ22" s="353"/>
      <c r="AR22" s="353"/>
      <c r="AS22" s="353"/>
      <c r="AT22" s="353"/>
      <c r="AU22" s="353"/>
      <c r="AV22" s="353"/>
      <c r="AW22" s="353"/>
      <c r="AX22" s="353"/>
      <c r="AY22" s="353"/>
      <c r="AZ22" s="353"/>
      <c r="BA22" s="353"/>
      <c r="BB22" s="353"/>
      <c r="BC22" s="353"/>
      <c r="BD22" s="353"/>
      <c r="BE22" s="353"/>
      <c r="BF22" s="342"/>
      <c r="BG22" s="362"/>
      <c r="BH22" s="362"/>
      <c r="BI22" s="362"/>
      <c r="BJ22" s="362"/>
      <c r="BK22" s="362"/>
      <c r="BL22" s="362"/>
      <c r="BM22" s="362"/>
      <c r="BN22" s="362"/>
      <c r="BO22" s="362"/>
      <c r="BP22" s="362"/>
      <c r="BQ22" s="362"/>
      <c r="BR22" s="362"/>
      <c r="BS22" s="362"/>
      <c r="BT22" s="362"/>
      <c r="BU22" s="362"/>
      <c r="BV22" s="362"/>
      <c r="BW22" s="363"/>
      <c r="BX22" s="352"/>
      <c r="BY22" s="352"/>
      <c r="BZ22" s="352"/>
      <c r="CA22" s="352"/>
      <c r="CB22" s="352"/>
      <c r="CC22" s="352"/>
      <c r="CD22" s="352"/>
      <c r="CE22" s="352"/>
      <c r="CF22" s="352"/>
      <c r="CG22" s="352"/>
      <c r="CH22" s="352"/>
      <c r="CI22" s="352"/>
      <c r="CJ22" s="352"/>
      <c r="CK22" s="352"/>
      <c r="CL22" s="352"/>
      <c r="CM22" s="352"/>
      <c r="CN22" s="352"/>
      <c r="CO22" s="352"/>
      <c r="CP22" s="352"/>
      <c r="CQ22" s="364">
        <v>176.88290000000001</v>
      </c>
      <c r="CR22" s="364"/>
      <c r="CS22" s="364"/>
      <c r="CT22" s="364"/>
      <c r="CU22" s="364"/>
      <c r="CV22" s="364"/>
      <c r="CW22" s="364"/>
      <c r="CX22" s="364"/>
      <c r="CY22" s="364"/>
      <c r="CZ22" s="364"/>
      <c r="DA22" s="364"/>
      <c r="DB22" s="364"/>
      <c r="DC22" s="364"/>
      <c r="DD22" s="364"/>
      <c r="DE22" s="364"/>
      <c r="DF22" s="364"/>
      <c r="DG22" s="364"/>
      <c r="DH22" s="364"/>
      <c r="DI22" s="351">
        <v>0.8</v>
      </c>
      <c r="DJ22" s="352"/>
      <c r="DK22" s="352"/>
      <c r="DL22" s="352"/>
      <c r="DM22" s="352"/>
      <c r="DN22" s="352"/>
      <c r="DO22" s="352"/>
      <c r="DP22" s="352"/>
      <c r="DQ22" s="352"/>
      <c r="DR22" s="352"/>
      <c r="DS22" s="352"/>
      <c r="DT22" s="352"/>
      <c r="DU22" s="352"/>
      <c r="DV22" s="352"/>
      <c r="DW22" s="352"/>
      <c r="DX22" s="352"/>
      <c r="DY22" s="351">
        <v>0.5</v>
      </c>
      <c r="DZ22" s="352"/>
      <c r="EA22" s="352"/>
      <c r="EB22" s="352"/>
      <c r="EC22" s="352"/>
      <c r="ED22" s="352"/>
      <c r="EE22" s="352"/>
      <c r="EF22" s="352"/>
      <c r="EG22" s="352"/>
      <c r="EH22" s="352"/>
      <c r="EI22" s="352"/>
      <c r="EJ22" s="352"/>
      <c r="EK22" s="352"/>
      <c r="EL22" s="352"/>
      <c r="EM22" s="352"/>
      <c r="EN22" s="352"/>
      <c r="EO22" s="353">
        <f>(AO22+(AO22*DI22)+(AO22*DY22))*12*Y22</f>
        <v>35247.809248800004</v>
      </c>
      <c r="EP22" s="353"/>
      <c r="EQ22" s="353"/>
      <c r="ER22" s="353"/>
      <c r="ES22" s="353"/>
      <c r="ET22" s="353"/>
      <c r="EU22" s="353"/>
      <c r="EV22" s="353"/>
      <c r="EW22" s="353"/>
      <c r="EX22" s="353"/>
      <c r="EY22" s="353"/>
      <c r="EZ22" s="353"/>
      <c r="FA22" s="353"/>
      <c r="FB22" s="353"/>
      <c r="FC22" s="353"/>
      <c r="FD22" s="353"/>
      <c r="FE22" s="353"/>
      <c r="FJ22" s="314">
        <v>7712691.3099999996</v>
      </c>
      <c r="FK22" s="314"/>
      <c r="FL22" s="314"/>
      <c r="FM22" s="314"/>
      <c r="FN22" s="314"/>
      <c r="FO22" s="314"/>
      <c r="FP22" s="314"/>
      <c r="FQ22" s="314"/>
      <c r="FR22" s="314"/>
      <c r="FS22" s="314"/>
      <c r="FT22" s="314"/>
      <c r="FU22" s="314"/>
      <c r="FV22" s="314"/>
      <c r="FW22" s="314"/>
      <c r="FX22" s="314"/>
      <c r="FY22" s="314"/>
      <c r="FZ22" s="314"/>
      <c r="GA22" s="314"/>
      <c r="GB22" s="314"/>
      <c r="GC22" s="314"/>
      <c r="GD22" s="314"/>
      <c r="GE22" s="314"/>
    </row>
    <row r="23" spans="1:187" s="77" customFormat="1" ht="25.5" customHeight="1" x14ac:dyDescent="0.2">
      <c r="A23" s="354"/>
      <c r="B23" s="354"/>
      <c r="C23" s="354"/>
      <c r="D23" s="354"/>
      <c r="E23" s="354"/>
      <c r="F23" s="354"/>
      <c r="G23" s="355"/>
      <c r="H23" s="356"/>
      <c r="I23" s="356"/>
      <c r="J23" s="356"/>
      <c r="K23" s="356"/>
      <c r="L23" s="356"/>
      <c r="M23" s="356"/>
      <c r="N23" s="356"/>
      <c r="O23" s="356"/>
      <c r="P23" s="356"/>
      <c r="Q23" s="356"/>
      <c r="R23" s="356"/>
      <c r="S23" s="356"/>
      <c r="T23" s="356"/>
      <c r="U23" s="356"/>
      <c r="V23" s="356"/>
      <c r="W23" s="356"/>
      <c r="X23" s="357"/>
      <c r="Y23" s="349"/>
      <c r="Z23" s="349"/>
      <c r="AA23" s="349"/>
      <c r="AB23" s="349"/>
      <c r="AC23" s="349"/>
      <c r="AD23" s="349"/>
      <c r="AE23" s="349"/>
      <c r="AF23" s="349"/>
      <c r="AG23" s="349"/>
      <c r="AH23" s="349"/>
      <c r="AI23" s="349"/>
      <c r="AJ23" s="349"/>
      <c r="AK23" s="349"/>
      <c r="AL23" s="349"/>
      <c r="AM23" s="349"/>
      <c r="AN23" s="349"/>
      <c r="AO23" s="358"/>
      <c r="AP23" s="359"/>
      <c r="AQ23" s="359"/>
      <c r="AR23" s="359"/>
      <c r="AS23" s="359"/>
      <c r="AT23" s="359"/>
      <c r="AU23" s="359"/>
      <c r="AV23" s="359"/>
      <c r="AW23" s="359"/>
      <c r="AX23" s="359"/>
      <c r="AY23" s="359"/>
      <c r="AZ23" s="359"/>
      <c r="BA23" s="359"/>
      <c r="BB23" s="359"/>
      <c r="BC23" s="359"/>
      <c r="BD23" s="359"/>
      <c r="BE23" s="359"/>
      <c r="BF23" s="358"/>
      <c r="BG23" s="359"/>
      <c r="BH23" s="359"/>
      <c r="BI23" s="359"/>
      <c r="BJ23" s="359"/>
      <c r="BK23" s="359"/>
      <c r="BL23" s="359"/>
      <c r="BM23" s="359"/>
      <c r="BN23" s="359"/>
      <c r="BO23" s="359"/>
      <c r="BP23" s="359"/>
      <c r="BQ23" s="359"/>
      <c r="BR23" s="359"/>
      <c r="BS23" s="359"/>
      <c r="BT23" s="359"/>
      <c r="BU23" s="359"/>
      <c r="BV23" s="359"/>
      <c r="BW23" s="360"/>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8"/>
      <c r="DJ23" s="349"/>
      <c r="DK23" s="349"/>
      <c r="DL23" s="349"/>
      <c r="DM23" s="349"/>
      <c r="DN23" s="349"/>
      <c r="DO23" s="349"/>
      <c r="DP23" s="349"/>
      <c r="DQ23" s="349"/>
      <c r="DR23" s="349"/>
      <c r="DS23" s="349"/>
      <c r="DT23" s="349"/>
      <c r="DU23" s="349"/>
      <c r="DV23" s="349"/>
      <c r="DW23" s="349"/>
      <c r="DX23" s="349"/>
      <c r="DY23" s="348"/>
      <c r="DZ23" s="349"/>
      <c r="EA23" s="349"/>
      <c r="EB23" s="349"/>
      <c r="EC23" s="349"/>
      <c r="ED23" s="349"/>
      <c r="EE23" s="349"/>
      <c r="EF23" s="349"/>
      <c r="EG23" s="349"/>
      <c r="EH23" s="349"/>
      <c r="EI23" s="349"/>
      <c r="EJ23" s="349"/>
      <c r="EK23" s="349"/>
      <c r="EL23" s="349"/>
      <c r="EM23" s="349"/>
      <c r="EN23" s="349"/>
      <c r="EO23" s="350"/>
      <c r="EP23" s="350"/>
      <c r="EQ23" s="350"/>
      <c r="ER23" s="350"/>
      <c r="ES23" s="350"/>
      <c r="ET23" s="350"/>
      <c r="EU23" s="350"/>
      <c r="EV23" s="350"/>
      <c r="EW23" s="350"/>
      <c r="EX23" s="350"/>
      <c r="EY23" s="350"/>
      <c r="EZ23" s="350"/>
      <c r="FA23" s="350"/>
      <c r="FB23" s="350"/>
      <c r="FC23" s="350"/>
      <c r="FD23" s="350"/>
      <c r="FE23" s="350"/>
    </row>
    <row r="24" spans="1:187" x14ac:dyDescent="0.2">
      <c r="A24" s="345" t="s">
        <v>22</v>
      </c>
      <c r="B24" s="346"/>
      <c r="C24" s="346"/>
      <c r="D24" s="346"/>
      <c r="E24" s="346"/>
      <c r="F24" s="346"/>
      <c r="G24" s="346"/>
      <c r="H24" s="346"/>
      <c r="I24" s="346"/>
      <c r="J24" s="346"/>
      <c r="K24" s="346"/>
      <c r="L24" s="346"/>
      <c r="M24" s="346"/>
      <c r="N24" s="346"/>
      <c r="O24" s="346"/>
      <c r="P24" s="346"/>
      <c r="Q24" s="346"/>
      <c r="R24" s="346"/>
      <c r="S24" s="346"/>
      <c r="T24" s="346"/>
      <c r="U24" s="346"/>
      <c r="V24" s="346"/>
      <c r="W24" s="346"/>
      <c r="X24" s="347"/>
      <c r="Y24" s="339" t="s">
        <v>23</v>
      </c>
      <c r="Z24" s="340"/>
      <c r="AA24" s="340"/>
      <c r="AB24" s="340"/>
      <c r="AC24" s="340"/>
      <c r="AD24" s="340"/>
      <c r="AE24" s="340"/>
      <c r="AF24" s="340"/>
      <c r="AG24" s="340"/>
      <c r="AH24" s="340"/>
      <c r="AI24" s="340"/>
      <c r="AJ24" s="340"/>
      <c r="AK24" s="340"/>
      <c r="AL24" s="340"/>
      <c r="AM24" s="340"/>
      <c r="AN24" s="341"/>
      <c r="AO24" s="339"/>
      <c r="AP24" s="340"/>
      <c r="AQ24" s="340"/>
      <c r="AR24" s="340"/>
      <c r="AS24" s="340"/>
      <c r="AT24" s="340"/>
      <c r="AU24" s="340"/>
      <c r="AV24" s="340"/>
      <c r="AW24" s="340"/>
      <c r="AX24" s="340"/>
      <c r="AY24" s="340"/>
      <c r="AZ24" s="340"/>
      <c r="BA24" s="340"/>
      <c r="BB24" s="340"/>
      <c r="BC24" s="340"/>
      <c r="BD24" s="340"/>
      <c r="BE24" s="341"/>
      <c r="BF24" s="339" t="s">
        <v>23</v>
      </c>
      <c r="BG24" s="340"/>
      <c r="BH24" s="340"/>
      <c r="BI24" s="340"/>
      <c r="BJ24" s="340"/>
      <c r="BK24" s="340"/>
      <c r="BL24" s="340"/>
      <c r="BM24" s="340"/>
      <c r="BN24" s="340"/>
      <c r="BO24" s="340"/>
      <c r="BP24" s="340"/>
      <c r="BQ24" s="340"/>
      <c r="BR24" s="340"/>
      <c r="BS24" s="340"/>
      <c r="BT24" s="340"/>
      <c r="BU24" s="340"/>
      <c r="BV24" s="340"/>
      <c r="BW24" s="341"/>
      <c r="BX24" s="339" t="s">
        <v>23</v>
      </c>
      <c r="BY24" s="340"/>
      <c r="BZ24" s="340"/>
      <c r="CA24" s="340"/>
      <c r="CB24" s="340"/>
      <c r="CC24" s="340"/>
      <c r="CD24" s="340"/>
      <c r="CE24" s="340"/>
      <c r="CF24" s="340"/>
      <c r="CG24" s="340"/>
      <c r="CH24" s="340"/>
      <c r="CI24" s="340"/>
      <c r="CJ24" s="340"/>
      <c r="CK24" s="340"/>
      <c r="CL24" s="340"/>
      <c r="CM24" s="340"/>
      <c r="CN24" s="340"/>
      <c r="CO24" s="340"/>
      <c r="CP24" s="341"/>
      <c r="CQ24" s="339" t="s">
        <v>23</v>
      </c>
      <c r="CR24" s="340"/>
      <c r="CS24" s="340"/>
      <c r="CT24" s="340"/>
      <c r="CU24" s="340"/>
      <c r="CV24" s="340"/>
      <c r="CW24" s="340"/>
      <c r="CX24" s="340"/>
      <c r="CY24" s="340"/>
      <c r="CZ24" s="340"/>
      <c r="DA24" s="340"/>
      <c r="DB24" s="340"/>
      <c r="DC24" s="340"/>
      <c r="DD24" s="340"/>
      <c r="DE24" s="340"/>
      <c r="DF24" s="340"/>
      <c r="DG24" s="340"/>
      <c r="DH24" s="341"/>
      <c r="DI24" s="339" t="s">
        <v>23</v>
      </c>
      <c r="DJ24" s="340"/>
      <c r="DK24" s="340"/>
      <c r="DL24" s="340"/>
      <c r="DM24" s="340"/>
      <c r="DN24" s="340"/>
      <c r="DO24" s="340"/>
      <c r="DP24" s="340"/>
      <c r="DQ24" s="340"/>
      <c r="DR24" s="340"/>
      <c r="DS24" s="340"/>
      <c r="DT24" s="340"/>
      <c r="DU24" s="340"/>
      <c r="DV24" s="340"/>
      <c r="DW24" s="340"/>
      <c r="DX24" s="341"/>
      <c r="DY24" s="339" t="s">
        <v>23</v>
      </c>
      <c r="DZ24" s="340"/>
      <c r="EA24" s="340"/>
      <c r="EB24" s="340"/>
      <c r="EC24" s="340"/>
      <c r="ED24" s="340"/>
      <c r="EE24" s="340"/>
      <c r="EF24" s="340"/>
      <c r="EG24" s="340"/>
      <c r="EH24" s="340"/>
      <c r="EI24" s="340"/>
      <c r="EJ24" s="340"/>
      <c r="EK24" s="340"/>
      <c r="EL24" s="340"/>
      <c r="EM24" s="340"/>
      <c r="EN24" s="341"/>
      <c r="EO24" s="342">
        <f>SUM(EO22:FE23)</f>
        <v>35247.809248800004</v>
      </c>
      <c r="EP24" s="343"/>
      <c r="EQ24" s="343"/>
      <c r="ER24" s="343"/>
      <c r="ES24" s="343"/>
      <c r="ET24" s="343"/>
      <c r="EU24" s="343"/>
      <c r="EV24" s="343"/>
      <c r="EW24" s="343"/>
      <c r="EX24" s="343"/>
      <c r="EY24" s="343"/>
      <c r="EZ24" s="343"/>
      <c r="FA24" s="343"/>
      <c r="FB24" s="343"/>
      <c r="FC24" s="343"/>
      <c r="FD24" s="343"/>
      <c r="FE24" s="344"/>
    </row>
    <row r="25" spans="1:187" x14ac:dyDescent="0.2">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EN25" s="299"/>
      <c r="EO25" s="299"/>
      <c r="EP25" s="299"/>
      <c r="EQ25" s="299"/>
      <c r="ER25" s="299"/>
      <c r="ES25" s="299"/>
      <c r="ET25" s="299"/>
      <c r="EU25" s="299"/>
      <c r="EV25" s="299"/>
      <c r="EW25" s="299"/>
      <c r="EX25" s="299"/>
      <c r="EY25" s="299"/>
      <c r="EZ25" s="299"/>
      <c r="FA25" s="299"/>
      <c r="FB25" s="299"/>
      <c r="FC25" s="299"/>
      <c r="FD25" s="299"/>
      <c r="FE25" s="299"/>
      <c r="FF25" s="299"/>
      <c r="FG25" s="299"/>
      <c r="FH25" s="299"/>
      <c r="FI25" s="299"/>
    </row>
    <row r="26" spans="1:187" x14ac:dyDescent="0.2">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row>
    <row r="27" spans="1:187" x14ac:dyDescent="0.2">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row>
    <row r="28" spans="1:187" ht="42" customHeight="1" x14ac:dyDescent="0.2">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row>
    <row r="29" spans="1:187" ht="30" customHeight="1" x14ac:dyDescent="0.2">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row>
    <row r="30" spans="1:187" ht="55.5" customHeight="1" x14ac:dyDescent="0.2">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row>
    <row r="31" spans="1:187" ht="33.75" customHeight="1" x14ac:dyDescent="0.2">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row>
  </sheetData>
  <mergeCells count="61">
    <mergeCell ref="DA2:FE2"/>
    <mergeCell ref="A8:FE8"/>
    <mergeCell ref="A10:FE10"/>
    <mergeCell ref="X12:FE12"/>
    <mergeCell ref="A14:AO14"/>
    <mergeCell ref="AP14:FE14"/>
    <mergeCell ref="A16:FE16"/>
    <mergeCell ref="A18:F20"/>
    <mergeCell ref="G18:X20"/>
    <mergeCell ref="Y18:AN20"/>
    <mergeCell ref="AO18:DH18"/>
    <mergeCell ref="DI18:DX20"/>
    <mergeCell ref="DY18:EN20"/>
    <mergeCell ref="EO18:FE20"/>
    <mergeCell ref="AO19:BE20"/>
    <mergeCell ref="BF19:DH19"/>
    <mergeCell ref="BF20:BW20"/>
    <mergeCell ref="BX20:CP20"/>
    <mergeCell ref="CQ20:DH20"/>
    <mergeCell ref="A21:F21"/>
    <mergeCell ref="G21:X21"/>
    <mergeCell ref="Y21:AN21"/>
    <mergeCell ref="AO21:BE21"/>
    <mergeCell ref="BF21:BW21"/>
    <mergeCell ref="BX21:CP21"/>
    <mergeCell ref="CQ21:DH21"/>
    <mergeCell ref="DI21:DX21"/>
    <mergeCell ref="DY21:EN21"/>
    <mergeCell ref="EO21:FE21"/>
    <mergeCell ref="A22:F22"/>
    <mergeCell ref="G22:X22"/>
    <mergeCell ref="Y22:AN22"/>
    <mergeCell ref="AO22:BE22"/>
    <mergeCell ref="BF22:BW22"/>
    <mergeCell ref="FJ22:GE22"/>
    <mergeCell ref="A23:F23"/>
    <mergeCell ref="G23:X23"/>
    <mergeCell ref="Y23:AN23"/>
    <mergeCell ref="AO23:BE23"/>
    <mergeCell ref="BF23:BW23"/>
    <mergeCell ref="BX23:CP23"/>
    <mergeCell ref="CQ23:DH23"/>
    <mergeCell ref="DI23:DX23"/>
    <mergeCell ref="DY23:EN23"/>
    <mergeCell ref="EO23:FE23"/>
    <mergeCell ref="BX22:CP22"/>
    <mergeCell ref="CQ22:DH22"/>
    <mergeCell ref="DI22:DX22"/>
    <mergeCell ref="DY22:EN22"/>
    <mergeCell ref="EO22:FE22"/>
    <mergeCell ref="CQ24:DH24"/>
    <mergeCell ref="DI24:DX24"/>
    <mergeCell ref="DY24:EN24"/>
    <mergeCell ref="EO24:FE24"/>
    <mergeCell ref="I25:AN31"/>
    <mergeCell ref="EN25:FI25"/>
    <mergeCell ref="A24:X24"/>
    <mergeCell ref="Y24:AN24"/>
    <mergeCell ref="AO24:BE24"/>
    <mergeCell ref="BF24:BW24"/>
    <mergeCell ref="BX24:CP24"/>
  </mergeCells>
  <pageMargins left="0.59055118110236227" right="0.51181102362204722" top="0.78740157480314965" bottom="0.39370078740157483" header="0.19685039370078741" footer="0.19685039370078741"/>
  <pageSetup paperSize="9" scale="9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9</vt:i4>
      </vt:variant>
    </vt:vector>
  </HeadingPairs>
  <TitlesOfParts>
    <vt:vector size="24" baseType="lpstr">
      <vt:lpstr>Разд.I и II</vt:lpstr>
      <vt:lpstr>Разд.III</vt:lpstr>
      <vt:lpstr>Разд.IV</vt:lpstr>
      <vt:lpstr>Разд.V и VI</vt:lpstr>
      <vt:lpstr>Разд.VII и VIII</vt:lpstr>
      <vt:lpstr>Разд.IX</vt:lpstr>
      <vt:lpstr>стр. 1 зп</vt:lpstr>
      <vt:lpstr>стр. 1 зп Указ ОБ</vt:lpstr>
      <vt:lpstr>стр. 1 зп Указ МБ</vt:lpstr>
      <vt:lpstr>стр.2_5 (местный бюджет)</vt:lpstr>
      <vt:lpstr> земля</vt:lpstr>
      <vt:lpstr>проезд в отпуск</vt:lpstr>
      <vt:lpstr>стр.2_5 (профразвитие)</vt:lpstr>
      <vt:lpstr>одаренка</vt:lpstr>
      <vt:lpstr>энергоэффективность</vt:lpstr>
      <vt:lpstr>' земля'!Область_печати</vt:lpstr>
      <vt:lpstr>одаренка!Область_печати</vt:lpstr>
      <vt:lpstr>'проезд в отпуск'!Область_печати</vt:lpstr>
      <vt:lpstr>'стр. 1 зп'!Область_печати</vt:lpstr>
      <vt:lpstr>'стр. 1 зп Указ МБ'!Область_печати</vt:lpstr>
      <vt:lpstr>'стр. 1 зп Указ ОБ'!Область_печати</vt:lpstr>
      <vt:lpstr>'стр.2_5 (местный бюджет)'!Область_печати</vt:lpstr>
      <vt:lpstr>'стр.2_5 (профразвитие)'!Область_печати</vt:lpstr>
      <vt:lpstr>энергоэффективность!Область_печати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Киктева Анастасия Александровна</dc:creator>
  <cp:lastModifiedBy>User</cp:lastModifiedBy>
  <cp:lastPrinted>2017-01-18T13:31:08Z</cp:lastPrinted>
  <dcterms:created xsi:type="dcterms:W3CDTF">2016-11-29T07:10:56Z</dcterms:created>
  <dcterms:modified xsi:type="dcterms:W3CDTF">2017-02-06T13:51:36Z</dcterms:modified>
</cp:coreProperties>
</file>